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2120" windowHeight="7620" tabRatio="774"/>
  </bookViews>
  <sheets>
    <sheet name="Фурнит" sheetId="32" r:id="rId1"/>
    <sheet name="Замки  " sheetId="21" r:id="rId2"/>
    <sheet name="Хозяйств" sheetId="30" r:id="rId3"/>
    <sheet name="Инстументы" sheetId="35" r:id="rId4"/>
    <sheet name="Мебель для отдыха" sheetId="33" r:id="rId5"/>
    <sheet name="Сантехника" sheetId="34" r:id="rId6"/>
    <sheet name="Метизы" sheetId="36" r:id="rId7"/>
  </sheets>
  <definedNames>
    <definedName name="_xlnm._FilterDatabase" localSheetId="0" hidden="1">Фурнит!#REF!</definedName>
    <definedName name="_xlnm.Print_Titles" localSheetId="1">'Замки  '!$9:$9</definedName>
    <definedName name="_xlnm.Print_Titles" localSheetId="3">Инстументы!$9:$10</definedName>
    <definedName name="_xlnm.Print_Titles" localSheetId="4">'Мебель для отдыха'!$9:$10</definedName>
    <definedName name="_xlnm.Print_Titles" localSheetId="0">Фурнит!$9:$10</definedName>
    <definedName name="_xlnm.Print_Titles" localSheetId="2">Хозяйств!$9:$10</definedName>
    <definedName name="_xlnm.Print_Area" localSheetId="1">'Замки  '!$A$1:$I$531</definedName>
    <definedName name="_xlnm.Print_Area" localSheetId="3">Инстументы!$A$1:$G$103</definedName>
    <definedName name="_xlnm.Print_Area" localSheetId="4">'Мебель для отдыха'!$A$1:$J$28</definedName>
    <definedName name="_xlnm.Print_Area" localSheetId="6">Метизы!$A$1:$G$187</definedName>
    <definedName name="_xlnm.Print_Area" localSheetId="5">Сантехника!$A$1:$K$41</definedName>
    <definedName name="_xlnm.Print_Area" localSheetId="0">Фурнит!$A$1:$J$986</definedName>
    <definedName name="_xlnm.Print_Area" localSheetId="2">Хозяйств!$A$1:$J$37</definedName>
  </definedNames>
  <calcPr calcId="125725" refMode="R1C1"/>
</workbook>
</file>

<file path=xl/calcChain.xml><?xml version="1.0" encoding="utf-8"?>
<calcChain xmlns="http://schemas.openxmlformats.org/spreadsheetml/2006/main">
  <c r="F177" i="36"/>
  <c r="G177" s="1"/>
  <c r="I177"/>
  <c r="I46" i="32"/>
  <c r="I339"/>
  <c r="J339" s="1"/>
  <c r="L339"/>
  <c r="L343"/>
  <c r="I343"/>
  <c r="J343" s="1"/>
  <c r="L342"/>
  <c r="I342"/>
  <c r="J342" s="1"/>
  <c r="L341"/>
  <c r="I341"/>
  <c r="J341" s="1"/>
  <c r="L340"/>
  <c r="I340"/>
  <c r="J340" s="1"/>
  <c r="L338"/>
  <c r="I338"/>
  <c r="J338" s="1"/>
  <c r="L409"/>
  <c r="I409"/>
  <c r="J409" s="1"/>
  <c r="L408"/>
  <c r="I408"/>
  <c r="J408" s="1"/>
  <c r="L407"/>
  <c r="I407"/>
  <c r="J407" s="1"/>
  <c r="L406"/>
  <c r="I406"/>
  <c r="J406" s="1"/>
  <c r="L405"/>
  <c r="I405"/>
  <c r="J405" s="1"/>
  <c r="L404"/>
  <c r="I404"/>
  <c r="J404" s="1"/>
  <c r="L403"/>
  <c r="I403"/>
  <c r="J403" s="1"/>
  <c r="L402"/>
  <c r="I402"/>
  <c r="J402" s="1"/>
  <c r="L401"/>
  <c r="I401"/>
  <c r="J401" s="1"/>
  <c r="L400"/>
  <c r="I400"/>
  <c r="J400" s="1"/>
  <c r="L399"/>
  <c r="I399"/>
  <c r="J399" s="1"/>
  <c r="L398"/>
  <c r="I398"/>
  <c r="J398" s="1"/>
  <c r="L397"/>
  <c r="I397"/>
  <c r="J397" s="1"/>
  <c r="L396"/>
  <c r="I396"/>
  <c r="J396" s="1"/>
  <c r="L395"/>
  <c r="I395"/>
  <c r="J395" s="1"/>
  <c r="L394"/>
  <c r="I394"/>
  <c r="J394" s="1"/>
  <c r="L393"/>
  <c r="I393"/>
  <c r="J393" s="1"/>
  <c r="L392"/>
  <c r="I392"/>
  <c r="J392" s="1"/>
  <c r="L391"/>
  <c r="I391"/>
  <c r="J391" s="1"/>
  <c r="L390"/>
  <c r="I390"/>
  <c r="J390" s="1"/>
  <c r="L389"/>
  <c r="I389"/>
  <c r="J389" s="1"/>
  <c r="L388"/>
  <c r="I388"/>
  <c r="J388" s="1"/>
  <c r="L327"/>
  <c r="I327"/>
  <c r="J327" s="1"/>
  <c r="L417"/>
  <c r="I417"/>
  <c r="J417" s="1"/>
  <c r="L415"/>
  <c r="I415"/>
  <c r="J415" s="1"/>
  <c r="L414"/>
  <c r="I414"/>
  <c r="J414" s="1"/>
  <c r="L764"/>
  <c r="I764"/>
  <c r="J764" s="1"/>
  <c r="I763"/>
  <c r="J763" s="1"/>
  <c r="L763"/>
  <c r="I762"/>
  <c r="J762" s="1"/>
  <c r="L762"/>
  <c r="L93"/>
  <c r="I93"/>
  <c r="J93" s="1"/>
  <c r="L94"/>
  <c r="I94"/>
  <c r="J94" s="1"/>
  <c r="L90"/>
  <c r="I90"/>
  <c r="J90" s="1"/>
  <c r="L709"/>
  <c r="I709"/>
  <c r="J709" s="1"/>
  <c r="L705"/>
  <c r="I705"/>
  <c r="J705" s="1"/>
  <c r="L42"/>
  <c r="I42"/>
  <c r="J42" s="1"/>
  <c r="I916"/>
  <c r="I917"/>
  <c r="J917" s="1"/>
  <c r="L917"/>
  <c r="L916"/>
  <c r="J916"/>
  <c r="L64"/>
  <c r="I64"/>
  <c r="J64" s="1"/>
  <c r="L442"/>
  <c r="I442"/>
  <c r="J442" s="1"/>
  <c r="L441"/>
  <c r="I441"/>
  <c r="J441" s="1"/>
  <c r="L440"/>
  <c r="I440"/>
  <c r="J440" s="1"/>
  <c r="L439"/>
  <c r="I439"/>
  <c r="J439" s="1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278"/>
  <c r="L279"/>
  <c r="L280"/>
  <c r="L281"/>
  <c r="L982"/>
  <c r="I982"/>
  <c r="J982" s="1"/>
  <c r="L981"/>
  <c r="I981"/>
  <c r="J981" s="1"/>
  <c r="L72"/>
  <c r="I72"/>
  <c r="J72" s="1"/>
  <c r="L29"/>
  <c r="I29"/>
  <c r="J29" s="1"/>
  <c r="L976"/>
  <c r="I976"/>
  <c r="J976" s="1"/>
  <c r="L975"/>
  <c r="I975"/>
  <c r="J975" s="1"/>
  <c r="L974"/>
  <c r="I974"/>
  <c r="J974" s="1"/>
  <c r="L746"/>
  <c r="I746"/>
  <c r="J746" s="1"/>
  <c r="L721"/>
  <c r="I721"/>
  <c r="J721" s="1"/>
  <c r="L720"/>
  <c r="I720"/>
  <c r="J720" s="1"/>
  <c r="L318"/>
  <c r="I318"/>
  <c r="J318" s="1"/>
  <c r="L316"/>
  <c r="I316"/>
  <c r="J316" s="1"/>
  <c r="L610"/>
  <c r="I610"/>
  <c r="J610" s="1"/>
  <c r="L944"/>
  <c r="L945"/>
  <c r="L946"/>
  <c r="L947"/>
  <c r="I947"/>
  <c r="J947" s="1"/>
  <c r="I946"/>
  <c r="J946" s="1"/>
  <c r="L196"/>
  <c r="I196"/>
  <c r="J196" s="1"/>
  <c r="L110"/>
  <c r="I110"/>
  <c r="J110" s="1"/>
  <c r="L74"/>
  <c r="I74"/>
  <c r="J74" s="1"/>
  <c r="L73"/>
  <c r="I73"/>
  <c r="J73" s="1"/>
  <c r="L63"/>
  <c r="I63"/>
  <c r="J63" s="1"/>
  <c r="L65" i="21"/>
  <c r="F65"/>
  <c r="G65" s="1"/>
  <c r="L64"/>
  <c r="F64"/>
  <c r="G64" s="1"/>
  <c r="L63"/>
  <c r="F63"/>
  <c r="G63" s="1"/>
  <c r="L62"/>
  <c r="F62"/>
  <c r="G62" s="1"/>
  <c r="L61"/>
  <c r="F61"/>
  <c r="G61" s="1"/>
  <c r="L60"/>
  <c r="G60"/>
  <c r="F60"/>
  <c r="L59"/>
  <c r="F59"/>
  <c r="G59" s="1"/>
  <c r="L58"/>
  <c r="F58"/>
  <c r="G58" s="1"/>
  <c r="L57"/>
  <c r="F57"/>
  <c r="G57" s="1"/>
  <c r="L56"/>
  <c r="F56"/>
  <c r="G56" s="1"/>
  <c r="L72"/>
  <c r="F72"/>
  <c r="G72" s="1"/>
  <c r="L97" i="32"/>
  <c r="I97"/>
  <c r="J97" s="1"/>
  <c r="L96"/>
  <c r="I96"/>
  <c r="J96" s="1"/>
  <c r="I95"/>
  <c r="J95" s="1"/>
  <c r="L95"/>
  <c r="I34" i="35"/>
  <c r="F34"/>
  <c r="G34" s="1"/>
  <c r="I33"/>
  <c r="F33"/>
  <c r="G33" s="1"/>
  <c r="I31"/>
  <c r="G31"/>
  <c r="F31"/>
  <c r="I30"/>
  <c r="F30"/>
  <c r="G30" s="1"/>
  <c r="I29"/>
  <c r="F29"/>
  <c r="G29" s="1"/>
  <c r="I27"/>
  <c r="F27"/>
  <c r="G27" s="1"/>
  <c r="I26"/>
  <c r="F26"/>
  <c r="G26" s="1"/>
  <c r="I25"/>
  <c r="F25"/>
  <c r="G25" s="1"/>
  <c r="I24"/>
  <c r="F24"/>
  <c r="G24" s="1"/>
  <c r="I23"/>
  <c r="F23"/>
  <c r="G23" s="1"/>
  <c r="I21"/>
  <c r="F21"/>
  <c r="G21" s="1"/>
  <c r="I20"/>
  <c r="F20"/>
  <c r="G20" s="1"/>
  <c r="I19"/>
  <c r="F19"/>
  <c r="G19" s="1"/>
  <c r="I18"/>
  <c r="F18"/>
  <c r="G18" s="1"/>
  <c r="I279" i="32"/>
  <c r="J279" s="1"/>
  <c r="I253"/>
  <c r="J253" s="1"/>
  <c r="L253"/>
  <c r="I254"/>
  <c r="J254" s="1"/>
  <c r="L254"/>
  <c r="I255"/>
  <c r="J255" s="1"/>
  <c r="L255"/>
  <c r="I256"/>
  <c r="J256" s="1"/>
  <c r="L256"/>
  <c r="I257"/>
  <c r="J257" s="1"/>
  <c r="L257"/>
  <c r="I258"/>
  <c r="J258" s="1"/>
  <c r="L258"/>
  <c r="L343" i="21"/>
  <c r="F343"/>
  <c r="G343" s="1"/>
  <c r="L342"/>
  <c r="F342"/>
  <c r="G342" s="1"/>
  <c r="L12" i="30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I45"/>
  <c r="J45" s="1"/>
  <c r="I44"/>
  <c r="J44" s="1"/>
  <c r="I43"/>
  <c r="J43" s="1"/>
  <c r="I42"/>
  <c r="J42" s="1"/>
  <c r="I41"/>
  <c r="J41" s="1"/>
  <c r="I172" i="36"/>
  <c r="F172"/>
  <c r="G172" s="1"/>
  <c r="I171"/>
  <c r="F171"/>
  <c r="G171" s="1"/>
  <c r="I176"/>
  <c r="F176"/>
  <c r="G176" s="1"/>
  <c r="I175"/>
  <c r="F175"/>
  <c r="G175" s="1"/>
  <c r="I174"/>
  <c r="F174"/>
  <c r="G174" s="1"/>
  <c r="I173"/>
  <c r="F173"/>
  <c r="G173" s="1"/>
  <c r="I170"/>
  <c r="F170"/>
  <c r="G170" s="1"/>
  <c r="I169"/>
  <c r="F169"/>
  <c r="G169" s="1"/>
  <c r="I168"/>
  <c r="F168"/>
  <c r="G168" s="1"/>
  <c r="I167"/>
  <c r="F167"/>
  <c r="G167" s="1"/>
  <c r="I166"/>
  <c r="F166"/>
  <c r="G166" s="1"/>
  <c r="I123"/>
  <c r="F123"/>
  <c r="G123" s="1"/>
  <c r="I122"/>
  <c r="F122"/>
  <c r="G122" s="1"/>
  <c r="I121"/>
  <c r="F121"/>
  <c r="G121" s="1"/>
  <c r="I125"/>
  <c r="F125"/>
  <c r="G125" s="1"/>
  <c r="I124"/>
  <c r="F124"/>
  <c r="G124" s="1"/>
  <c r="I120"/>
  <c r="F120"/>
  <c r="G120" s="1"/>
  <c r="I119"/>
  <c r="F119"/>
  <c r="G119" s="1"/>
  <c r="I118"/>
  <c r="F118"/>
  <c r="G118" s="1"/>
  <c r="I164"/>
  <c r="F164"/>
  <c r="G164" s="1"/>
  <c r="I163"/>
  <c r="F163"/>
  <c r="G163" s="1"/>
  <c r="I162"/>
  <c r="F162"/>
  <c r="G162" s="1"/>
  <c r="I161"/>
  <c r="F161"/>
  <c r="G161" s="1"/>
  <c r="I160"/>
  <c r="F160"/>
  <c r="G160" s="1"/>
  <c r="I159"/>
  <c r="F159"/>
  <c r="G159" s="1"/>
  <c r="I158"/>
  <c r="F158"/>
  <c r="G158" s="1"/>
  <c r="I151"/>
  <c r="F151"/>
  <c r="G151" s="1"/>
  <c r="I157"/>
  <c r="F157"/>
  <c r="G157" s="1"/>
  <c r="I156"/>
  <c r="F156"/>
  <c r="G156" s="1"/>
  <c r="I155"/>
  <c r="F155"/>
  <c r="G155" s="1"/>
  <c r="I154"/>
  <c r="F154"/>
  <c r="G154" s="1"/>
  <c r="I153"/>
  <c r="F153"/>
  <c r="G153" s="1"/>
  <c r="I152"/>
  <c r="F152"/>
  <c r="G152" s="1"/>
  <c r="I150"/>
  <c r="F150"/>
  <c r="G150" s="1"/>
  <c r="I149"/>
  <c r="F149"/>
  <c r="G149" s="1"/>
  <c r="I148"/>
  <c r="F148"/>
  <c r="G148" s="1"/>
  <c r="I147"/>
  <c r="F147"/>
  <c r="G147" s="1"/>
  <c r="I138"/>
  <c r="F138"/>
  <c r="G138" s="1"/>
  <c r="I137"/>
  <c r="F137"/>
  <c r="G137" s="1"/>
  <c r="I146"/>
  <c r="F146"/>
  <c r="G146" s="1"/>
  <c r="I145"/>
  <c r="F145"/>
  <c r="G145" s="1"/>
  <c r="I144"/>
  <c r="F144"/>
  <c r="G144" s="1"/>
  <c r="I143"/>
  <c r="F143"/>
  <c r="G143" s="1"/>
  <c r="I142"/>
  <c r="F142"/>
  <c r="G142" s="1"/>
  <c r="I141"/>
  <c r="F141"/>
  <c r="G141" s="1"/>
  <c r="I140"/>
  <c r="F140"/>
  <c r="G140" s="1"/>
  <c r="I139"/>
  <c r="F139"/>
  <c r="G139" s="1"/>
  <c r="I130"/>
  <c r="F130"/>
  <c r="G130" s="1"/>
  <c r="I129"/>
  <c r="F129"/>
  <c r="G129" s="1"/>
  <c r="I128"/>
  <c r="F128"/>
  <c r="G128" s="1"/>
  <c r="I127"/>
  <c r="F127"/>
  <c r="G127" s="1"/>
  <c r="I126"/>
  <c r="F126"/>
  <c r="G126" s="1"/>
  <c r="I136"/>
  <c r="F136"/>
  <c r="G136" s="1"/>
  <c r="I135"/>
  <c r="F135"/>
  <c r="G135" s="1"/>
  <c r="I134"/>
  <c r="F134"/>
  <c r="G134" s="1"/>
  <c r="I133"/>
  <c r="F133"/>
  <c r="G133" s="1"/>
  <c r="I132"/>
  <c r="F132"/>
  <c r="G132" s="1"/>
  <c r="I131"/>
  <c r="F131"/>
  <c r="G131" s="1"/>
  <c r="F116"/>
  <c r="G116" s="1"/>
  <c r="I116"/>
  <c r="I110"/>
  <c r="F110"/>
  <c r="G110" s="1"/>
  <c r="I109"/>
  <c r="F109"/>
  <c r="G109" s="1"/>
  <c r="I108"/>
  <c r="F108"/>
  <c r="G108" s="1"/>
  <c r="I107"/>
  <c r="F107"/>
  <c r="G107" s="1"/>
  <c r="I106"/>
  <c r="F106"/>
  <c r="G106" s="1"/>
  <c r="I105"/>
  <c r="F105"/>
  <c r="G105" s="1"/>
  <c r="I104"/>
  <c r="F104"/>
  <c r="G104" s="1"/>
  <c r="I103"/>
  <c r="F103"/>
  <c r="G103" s="1"/>
  <c r="I114"/>
  <c r="F114"/>
  <c r="G114" s="1"/>
  <c r="I113"/>
  <c r="F113"/>
  <c r="G113" s="1"/>
  <c r="I112"/>
  <c r="F112"/>
  <c r="G112" s="1"/>
  <c r="I111"/>
  <c r="F111"/>
  <c r="G111" s="1"/>
  <c r="I115"/>
  <c r="F115"/>
  <c r="G115" s="1"/>
  <c r="F182"/>
  <c r="G182" s="1"/>
  <c r="I182"/>
  <c r="F183"/>
  <c r="G183" s="1"/>
  <c r="I183"/>
  <c r="F184"/>
  <c r="G184" s="1"/>
  <c r="I184"/>
  <c r="F185"/>
  <c r="G185" s="1"/>
  <c r="I185"/>
  <c r="F186"/>
  <c r="G186" s="1"/>
  <c r="I186"/>
  <c r="F187"/>
  <c r="G187" s="1"/>
  <c r="I187"/>
  <c r="I181"/>
  <c r="F181"/>
  <c r="G181" s="1"/>
  <c r="I180"/>
  <c r="F180"/>
  <c r="G180" s="1"/>
  <c r="I96"/>
  <c r="F96"/>
  <c r="G96" s="1"/>
  <c r="I95"/>
  <c r="F95"/>
  <c r="G95" s="1"/>
  <c r="I94"/>
  <c r="F94"/>
  <c r="G94" s="1"/>
  <c r="I93"/>
  <c r="F93"/>
  <c r="G93" s="1"/>
  <c r="I92"/>
  <c r="F92"/>
  <c r="G92" s="1"/>
  <c r="I91"/>
  <c r="F91"/>
  <c r="G91" s="1"/>
  <c r="I90"/>
  <c r="F90"/>
  <c r="G90" s="1"/>
  <c r="I89"/>
  <c r="F89"/>
  <c r="G89" s="1"/>
  <c r="I88"/>
  <c r="F88"/>
  <c r="G88" s="1"/>
  <c r="I100"/>
  <c r="F100"/>
  <c r="G100" s="1"/>
  <c r="I99"/>
  <c r="F99"/>
  <c r="G99" s="1"/>
  <c r="I98"/>
  <c r="F98"/>
  <c r="G98" s="1"/>
  <c r="I97"/>
  <c r="F97"/>
  <c r="G97" s="1"/>
  <c r="I87"/>
  <c r="F87"/>
  <c r="G87" s="1"/>
  <c r="I86"/>
  <c r="F86"/>
  <c r="G86" s="1"/>
  <c r="I85"/>
  <c r="F85"/>
  <c r="G85" s="1"/>
  <c r="I84"/>
  <c r="F84"/>
  <c r="G84" s="1"/>
  <c r="I83"/>
  <c r="F83"/>
  <c r="G83" s="1"/>
  <c r="I82"/>
  <c r="F82"/>
  <c r="G82" s="1"/>
  <c r="I81"/>
  <c r="F81"/>
  <c r="G81" s="1"/>
  <c r="I80"/>
  <c r="F80"/>
  <c r="G80" s="1"/>
  <c r="I79"/>
  <c r="F79"/>
  <c r="G79" s="1"/>
  <c r="I78"/>
  <c r="F78"/>
  <c r="G78" s="1"/>
  <c r="I77"/>
  <c r="F77"/>
  <c r="G77" s="1"/>
  <c r="I76"/>
  <c r="F76"/>
  <c r="G76" s="1"/>
  <c r="I75"/>
  <c r="F75"/>
  <c r="G75" s="1"/>
  <c r="I54"/>
  <c r="F54"/>
  <c r="G54" s="1"/>
  <c r="I53"/>
  <c r="F53"/>
  <c r="G53" s="1"/>
  <c r="I52"/>
  <c r="F52"/>
  <c r="G52" s="1"/>
  <c r="I51"/>
  <c r="F51"/>
  <c r="G51" s="1"/>
  <c r="I50"/>
  <c r="F50"/>
  <c r="G50" s="1"/>
  <c r="I49"/>
  <c r="F49"/>
  <c r="G49" s="1"/>
  <c r="I48"/>
  <c r="F48"/>
  <c r="G48" s="1"/>
  <c r="I47"/>
  <c r="F47"/>
  <c r="G47" s="1"/>
  <c r="I46"/>
  <c r="F46"/>
  <c r="G46" s="1"/>
  <c r="I45"/>
  <c r="F45"/>
  <c r="G45" s="1"/>
  <c r="I44"/>
  <c r="F44"/>
  <c r="G44" s="1"/>
  <c r="I43"/>
  <c r="F43"/>
  <c r="G43" s="1"/>
  <c r="I42"/>
  <c r="F42"/>
  <c r="G42" s="1"/>
  <c r="I41"/>
  <c r="F41"/>
  <c r="G41" s="1"/>
  <c r="I40"/>
  <c r="F40"/>
  <c r="G40" s="1"/>
  <c r="I39"/>
  <c r="F39"/>
  <c r="G39" s="1"/>
  <c r="I38"/>
  <c r="F38"/>
  <c r="G38" s="1"/>
  <c r="I37"/>
  <c r="F37"/>
  <c r="G37" s="1"/>
  <c r="I36"/>
  <c r="F36"/>
  <c r="G36" s="1"/>
  <c r="I35"/>
  <c r="F35"/>
  <c r="G35" s="1"/>
  <c r="I34"/>
  <c r="F34"/>
  <c r="G34" s="1"/>
  <c r="I73"/>
  <c r="F73"/>
  <c r="G73" s="1"/>
  <c r="I72"/>
  <c r="F72"/>
  <c r="G72" s="1"/>
  <c r="I71"/>
  <c r="F71"/>
  <c r="G71" s="1"/>
  <c r="I70"/>
  <c r="F70"/>
  <c r="G70" s="1"/>
  <c r="I69"/>
  <c r="F69"/>
  <c r="G69" s="1"/>
  <c r="I68"/>
  <c r="F68"/>
  <c r="G68" s="1"/>
  <c r="I67"/>
  <c r="F67"/>
  <c r="G67" s="1"/>
  <c r="I66"/>
  <c r="F66"/>
  <c r="G66" s="1"/>
  <c r="I65"/>
  <c r="F65"/>
  <c r="G65" s="1"/>
  <c r="I64"/>
  <c r="F64"/>
  <c r="G64" s="1"/>
  <c r="I63"/>
  <c r="F63"/>
  <c r="G63" s="1"/>
  <c r="I62"/>
  <c r="F62"/>
  <c r="G62" s="1"/>
  <c r="I61"/>
  <c r="F61"/>
  <c r="G61" s="1"/>
  <c r="I60"/>
  <c r="F60"/>
  <c r="G60" s="1"/>
  <c r="I59"/>
  <c r="F59"/>
  <c r="G59" s="1"/>
  <c r="I58"/>
  <c r="F58"/>
  <c r="G58" s="1"/>
  <c r="I57"/>
  <c r="F57"/>
  <c r="G57" s="1"/>
  <c r="I56"/>
  <c r="F56"/>
  <c r="G56" s="1"/>
  <c r="I32"/>
  <c r="F32"/>
  <c r="G32" s="1"/>
  <c r="F24"/>
  <c r="G24" s="1"/>
  <c r="I24"/>
  <c r="F25"/>
  <c r="G25" s="1"/>
  <c r="I25"/>
  <c r="F26"/>
  <c r="G26" s="1"/>
  <c r="I26"/>
  <c r="F27"/>
  <c r="G27" s="1"/>
  <c r="I27"/>
  <c r="F28"/>
  <c r="G28" s="1"/>
  <c r="I28"/>
  <c r="F29"/>
  <c r="G29" s="1"/>
  <c r="I29"/>
  <c r="F30"/>
  <c r="G30" s="1"/>
  <c r="I30"/>
  <c r="F31"/>
  <c r="G31" s="1"/>
  <c r="I31"/>
  <c r="F13"/>
  <c r="G13" s="1"/>
  <c r="I13"/>
  <c r="F14"/>
  <c r="G14" s="1"/>
  <c r="I14"/>
  <c r="F15"/>
  <c r="G15" s="1"/>
  <c r="I15"/>
  <c r="F16"/>
  <c r="G16" s="1"/>
  <c r="I16"/>
  <c r="F17"/>
  <c r="G17" s="1"/>
  <c r="I17"/>
  <c r="F18"/>
  <c r="G18" s="1"/>
  <c r="I18"/>
  <c r="F19"/>
  <c r="G19" s="1"/>
  <c r="I19"/>
  <c r="F20"/>
  <c r="G20" s="1"/>
  <c r="I20"/>
  <c r="F21"/>
  <c r="G21" s="1"/>
  <c r="I21"/>
  <c r="F22"/>
  <c r="G22" s="1"/>
  <c r="I22"/>
  <c r="F23"/>
  <c r="G23" s="1"/>
  <c r="I23"/>
  <c r="I12"/>
  <c r="F12"/>
  <c r="G12" s="1"/>
  <c r="O7"/>
  <c r="N7"/>
  <c r="M7"/>
  <c r="L570" i="32"/>
  <c r="I570"/>
  <c r="J570" s="1"/>
  <c r="L569"/>
  <c r="I569"/>
  <c r="J569" s="1"/>
  <c r="L568"/>
  <c r="I568"/>
  <c r="J568" s="1"/>
  <c r="L567"/>
  <c r="I567"/>
  <c r="J567" s="1"/>
  <c r="L566"/>
  <c r="I566"/>
  <c r="J566" s="1"/>
  <c r="L565"/>
  <c r="I565"/>
  <c r="J565" s="1"/>
  <c r="L564"/>
  <c r="I564"/>
  <c r="J564" s="1"/>
  <c r="L563"/>
  <c r="I563"/>
  <c r="J563" s="1"/>
  <c r="L574"/>
  <c r="I574"/>
  <c r="J574" s="1"/>
  <c r="L573"/>
  <c r="I573"/>
  <c r="J573" s="1"/>
  <c r="L572"/>
  <c r="I572"/>
  <c r="J572" s="1"/>
  <c r="L571"/>
  <c r="I571"/>
  <c r="J571" s="1"/>
  <c r="L562"/>
  <c r="I562"/>
  <c r="J562" s="1"/>
  <c r="I772"/>
  <c r="J772" s="1"/>
  <c r="I773"/>
  <c r="J773" s="1"/>
  <c r="I774"/>
  <c r="J774" s="1"/>
  <c r="I775"/>
  <c r="J775" s="1"/>
  <c r="I776"/>
  <c r="J776" s="1"/>
  <c r="I777"/>
  <c r="J777" s="1"/>
  <c r="I778"/>
  <c r="J778" s="1"/>
  <c r="I779"/>
  <c r="J779" s="1"/>
  <c r="I780"/>
  <c r="J780" s="1"/>
  <c r="I781"/>
  <c r="J781" s="1"/>
  <c r="I782"/>
  <c r="J782" s="1"/>
  <c r="I783"/>
  <c r="J783" s="1"/>
  <c r="I784"/>
  <c r="J784" s="1"/>
  <c r="I785"/>
  <c r="J785" s="1"/>
  <c r="I786"/>
  <c r="J786" s="1"/>
  <c r="I787"/>
  <c r="J787" s="1"/>
  <c r="I788"/>
  <c r="J788" s="1"/>
  <c r="I789"/>
  <c r="J789" s="1"/>
  <c r="I790"/>
  <c r="J790" s="1"/>
  <c r="I791"/>
  <c r="J791" s="1"/>
  <c r="I792"/>
  <c r="J792" s="1"/>
  <c r="I793"/>
  <c r="J793" s="1"/>
  <c r="I794"/>
  <c r="J794" s="1"/>
  <c r="I30" i="30"/>
  <c r="J30" s="1"/>
  <c r="I421" i="32"/>
  <c r="J421" s="1"/>
  <c r="L421"/>
  <c r="I771"/>
  <c r="J771" s="1"/>
  <c r="I770"/>
  <c r="J770" s="1"/>
  <c r="L770"/>
  <c r="I769"/>
  <c r="J769" s="1"/>
  <c r="L769"/>
  <c r="I768"/>
  <c r="J768" s="1"/>
  <c r="L768"/>
  <c r="I767"/>
  <c r="J767" s="1"/>
  <c r="L767"/>
  <c r="I766"/>
  <c r="J766" s="1"/>
  <c r="L766"/>
  <c r="I280"/>
  <c r="J280" s="1"/>
  <c r="I420"/>
  <c r="J420" s="1"/>
  <c r="L420"/>
  <c r="I419"/>
  <c r="J419" s="1"/>
  <c r="L419"/>
  <c r="I626"/>
  <c r="J626" s="1"/>
  <c r="L626"/>
  <c r="I627"/>
  <c r="J627" s="1"/>
  <c r="L627"/>
  <c r="I628"/>
  <c r="J628" s="1"/>
  <c r="L628"/>
  <c r="I629"/>
  <c r="J629" s="1"/>
  <c r="L629"/>
  <c r="I630"/>
  <c r="J630" s="1"/>
  <c r="L630"/>
  <c r="I631"/>
  <c r="J631" s="1"/>
  <c r="L631"/>
  <c r="I632"/>
  <c r="J632" s="1"/>
  <c r="L632"/>
  <c r="I633"/>
  <c r="J633" s="1"/>
  <c r="L633"/>
  <c r="I634"/>
  <c r="J634" s="1"/>
  <c r="L634"/>
  <c r="L625"/>
  <c r="I625"/>
  <c r="J625" s="1"/>
  <c r="L624"/>
  <c r="I624"/>
  <c r="J624" s="1"/>
  <c r="I51"/>
  <c r="J51" s="1"/>
  <c r="L51"/>
  <c r="I50"/>
  <c r="J50" s="1"/>
  <c r="L50"/>
  <c r="I49"/>
  <c r="J49" s="1"/>
  <c r="L49"/>
  <c r="I48"/>
  <c r="J48" s="1"/>
  <c r="L48"/>
  <c r="I47"/>
  <c r="J47" s="1"/>
  <c r="L47"/>
  <c r="J46"/>
  <c r="L46"/>
  <c r="I45"/>
  <c r="J45" s="1"/>
  <c r="L45"/>
  <c r="I44"/>
  <c r="J44" s="1"/>
  <c r="L44"/>
  <c r="I43"/>
  <c r="J43" s="1"/>
  <c r="L43"/>
  <c r="I39"/>
  <c r="J39" s="1"/>
  <c r="L39"/>
  <c r="I38"/>
  <c r="J38" s="1"/>
  <c r="L38"/>
  <c r="I81"/>
  <c r="J81" s="1"/>
  <c r="L81"/>
  <c r="I80"/>
  <c r="J80" s="1"/>
  <c r="L80"/>
  <c r="I362"/>
  <c r="J362" s="1"/>
  <c r="L362"/>
  <c r="I361"/>
  <c r="J361" s="1"/>
  <c r="L361"/>
  <c r="I360"/>
  <c r="J360" s="1"/>
  <c r="L360"/>
  <c r="I359"/>
  <c r="J359" s="1"/>
  <c r="L359"/>
  <c r="I358"/>
  <c r="J358" s="1"/>
  <c r="L358"/>
  <c r="I357"/>
  <c r="J357" s="1"/>
  <c r="L357"/>
  <c r="I356"/>
  <c r="J356" s="1"/>
  <c r="L356"/>
  <c r="I355"/>
  <c r="J355" s="1"/>
  <c r="L355"/>
  <c r="I354"/>
  <c r="J354" s="1"/>
  <c r="L354"/>
  <c r="I353"/>
  <c r="J353" s="1"/>
  <c r="L353"/>
  <c r="I36" i="30"/>
  <c r="J36" s="1"/>
  <c r="I37" i="32"/>
  <c r="J37" s="1"/>
  <c r="L37"/>
  <c r="I157"/>
  <c r="J157" s="1"/>
  <c r="L157"/>
  <c r="I153"/>
  <c r="J153" s="1"/>
  <c r="L153"/>
  <c r="I149"/>
  <c r="J149" s="1"/>
  <c r="L149"/>
  <c r="I145"/>
  <c r="J145" s="1"/>
  <c r="L145"/>
  <c r="L143"/>
  <c r="L144"/>
  <c r="I143"/>
  <c r="J143" s="1"/>
  <c r="I144"/>
  <c r="J144" s="1"/>
  <c r="I142"/>
  <c r="J142" s="1"/>
  <c r="L142"/>
  <c r="I429"/>
  <c r="J429" s="1"/>
  <c r="L429"/>
  <c r="I708"/>
  <c r="J708" s="1"/>
  <c r="L708"/>
  <c r="I703"/>
  <c r="J703" s="1"/>
  <c r="L703"/>
  <c r="I328"/>
  <c r="J328" s="1"/>
  <c r="L328"/>
  <c r="I835"/>
  <c r="J835" s="1"/>
  <c r="L835"/>
  <c r="I973"/>
  <c r="J973" s="1"/>
  <c r="L973"/>
  <c r="I311"/>
  <c r="J311" s="1"/>
  <c r="L311"/>
  <c r="I310"/>
  <c r="J310" s="1"/>
  <c r="L310"/>
  <c r="I309"/>
  <c r="J309" s="1"/>
  <c r="L309"/>
  <c r="I308"/>
  <c r="J308" s="1"/>
  <c r="L308"/>
  <c r="I307"/>
  <c r="J307" s="1"/>
  <c r="L307"/>
  <c r="I713"/>
  <c r="J713" s="1"/>
  <c r="L713"/>
  <c r="I84"/>
  <c r="J84" s="1"/>
  <c r="L84"/>
  <c r="I294"/>
  <c r="J294" s="1"/>
  <c r="L294"/>
  <c r="I370"/>
  <c r="J370" s="1"/>
  <c r="L370"/>
  <c r="I967"/>
  <c r="J967" s="1"/>
  <c r="L967"/>
  <c r="I246"/>
  <c r="J246" s="1"/>
  <c r="L246"/>
  <c r="I247"/>
  <c r="J247" s="1"/>
  <c r="L247"/>
  <c r="I248"/>
  <c r="J248" s="1"/>
  <c r="L248"/>
  <c r="I249"/>
  <c r="J249" s="1"/>
  <c r="L249"/>
  <c r="I250"/>
  <c r="J250" s="1"/>
  <c r="L250"/>
  <c r="I865"/>
  <c r="J865" s="1"/>
  <c r="L865"/>
  <c r="I866"/>
  <c r="J866" s="1"/>
  <c r="L866"/>
  <c r="I867"/>
  <c r="J867" s="1"/>
  <c r="L867"/>
  <c r="I868"/>
  <c r="J868" s="1"/>
  <c r="L868"/>
  <c r="L760"/>
  <c r="I760"/>
  <c r="J760" s="1"/>
  <c r="L759"/>
  <c r="I759"/>
  <c r="J759" s="1"/>
  <c r="I761"/>
  <c r="J761" s="1"/>
  <c r="L761"/>
  <c r="I765"/>
  <c r="J765" s="1"/>
  <c r="L765"/>
  <c r="I444"/>
  <c r="J444" s="1"/>
  <c r="I445"/>
  <c r="J445" s="1"/>
  <c r="I446"/>
  <c r="J446" s="1"/>
  <c r="I447"/>
  <c r="J447" s="1"/>
  <c r="I448"/>
  <c r="J448" s="1"/>
  <c r="I449"/>
  <c r="J449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59"/>
  <c r="J459" s="1"/>
  <c r="I460"/>
  <c r="J460" s="1"/>
  <c r="I443"/>
  <c r="J443" s="1"/>
  <c r="F312" i="21"/>
  <c r="G312" s="1"/>
  <c r="L312"/>
  <c r="F309"/>
  <c r="G309" s="1"/>
  <c r="L309"/>
  <c r="L23"/>
  <c r="L24"/>
  <c r="L25"/>
  <c r="L26"/>
  <c r="L27"/>
  <c r="L28"/>
  <c r="L32"/>
  <c r="L33"/>
  <c r="L34"/>
  <c r="L35"/>
  <c r="L22"/>
  <c r="J11" i="34"/>
  <c r="K11" s="1"/>
  <c r="M11"/>
  <c r="J12"/>
  <c r="K12" s="1"/>
  <c r="M12"/>
  <c r="J13"/>
  <c r="K13"/>
  <c r="M13"/>
  <c r="J14"/>
  <c r="K14" s="1"/>
  <c r="M14"/>
  <c r="J15"/>
  <c r="K15" s="1"/>
  <c r="M15"/>
  <c r="J16"/>
  <c r="K16" s="1"/>
  <c r="M16"/>
  <c r="J17"/>
  <c r="K17"/>
  <c r="M17"/>
  <c r="J18"/>
  <c r="K18" s="1"/>
  <c r="M18"/>
  <c r="J19"/>
  <c r="K19" s="1"/>
  <c r="M19"/>
  <c r="J20"/>
  <c r="K20" s="1"/>
  <c r="M20"/>
  <c r="J21"/>
  <c r="K21" s="1"/>
  <c r="M21"/>
  <c r="J22"/>
  <c r="K22" s="1"/>
  <c r="M22"/>
  <c r="J23"/>
  <c r="K23" s="1"/>
  <c r="M23"/>
  <c r="J24"/>
  <c r="K24" s="1"/>
  <c r="M24"/>
  <c r="J25"/>
  <c r="K25" s="1"/>
  <c r="M25"/>
  <c r="J26"/>
  <c r="K26" s="1"/>
  <c r="M26"/>
  <c r="J27"/>
  <c r="K27"/>
  <c r="M27"/>
  <c r="J28"/>
  <c r="K28" s="1"/>
  <c r="M28"/>
  <c r="J29"/>
  <c r="K29" s="1"/>
  <c r="M29"/>
  <c r="J30"/>
  <c r="K30" s="1"/>
  <c r="M30"/>
  <c r="J31"/>
  <c r="K31"/>
  <c r="M31"/>
  <c r="J32"/>
  <c r="K32" s="1"/>
  <c r="M32"/>
  <c r="J33"/>
  <c r="K33" s="1"/>
  <c r="M33"/>
  <c r="J34"/>
  <c r="K34"/>
  <c r="M34"/>
  <c r="J35"/>
  <c r="K35" s="1"/>
  <c r="M35"/>
  <c r="J36"/>
  <c r="K36" s="1"/>
  <c r="M36"/>
  <c r="J37"/>
  <c r="K37" s="1"/>
  <c r="M37"/>
  <c r="J38"/>
  <c r="K38" s="1"/>
  <c r="M38"/>
  <c r="J39"/>
  <c r="K39" s="1"/>
  <c r="M39"/>
  <c r="J40"/>
  <c r="K40" s="1"/>
  <c r="M40"/>
  <c r="K41"/>
  <c r="M41"/>
  <c r="I11" i="33"/>
  <c r="J11" s="1"/>
  <c r="L11"/>
  <c r="I12"/>
  <c r="J12" s="1"/>
  <c r="L12"/>
  <c r="I13"/>
  <c r="J13" s="1"/>
  <c r="L13"/>
  <c r="I14"/>
  <c r="J14" s="1"/>
  <c r="L14"/>
  <c r="I15"/>
  <c r="J15" s="1"/>
  <c r="L15"/>
  <c r="I16"/>
  <c r="J16" s="1"/>
  <c r="L16"/>
  <c r="I17"/>
  <c r="J17" s="1"/>
  <c r="L17"/>
  <c r="I18"/>
  <c r="J18" s="1"/>
  <c r="L18"/>
  <c r="I19"/>
  <c r="J19" s="1"/>
  <c r="L19"/>
  <c r="I20"/>
  <c r="J20" s="1"/>
  <c r="L20"/>
  <c r="I21"/>
  <c r="J21"/>
  <c r="L21"/>
  <c r="I22"/>
  <c r="J22" s="1"/>
  <c r="L22"/>
  <c r="I23"/>
  <c r="J23" s="1"/>
  <c r="L23"/>
  <c r="L24"/>
  <c r="L25"/>
  <c r="L26"/>
  <c r="I27"/>
  <c r="J27"/>
  <c r="L27"/>
  <c r="I28"/>
  <c r="J28" s="1"/>
  <c r="L28"/>
  <c r="F12" i="35"/>
  <c r="G12" s="1"/>
  <c r="I12"/>
  <c r="F13"/>
  <c r="G13" s="1"/>
  <c r="I13"/>
  <c r="F14"/>
  <c r="G14" s="1"/>
  <c r="I14"/>
  <c r="F15"/>
  <c r="G15" s="1"/>
  <c r="I15"/>
  <c r="F37"/>
  <c r="G37" s="1"/>
  <c r="I37"/>
  <c r="F38"/>
  <c r="G38" s="1"/>
  <c r="I38"/>
  <c r="F39"/>
  <c r="G39" s="1"/>
  <c r="I39"/>
  <c r="F41"/>
  <c r="G41" s="1"/>
  <c r="I41"/>
  <c r="F42"/>
  <c r="G42" s="1"/>
  <c r="I42"/>
  <c r="F43"/>
  <c r="G43" s="1"/>
  <c r="I43"/>
  <c r="F44"/>
  <c r="G44" s="1"/>
  <c r="I44"/>
  <c r="F45"/>
  <c r="G45" s="1"/>
  <c r="I45"/>
  <c r="F47"/>
  <c r="G47" s="1"/>
  <c r="I47"/>
  <c r="F48"/>
  <c r="G48" s="1"/>
  <c r="I48"/>
  <c r="F50"/>
  <c r="G50" s="1"/>
  <c r="I50"/>
  <c r="F51"/>
  <c r="G51" s="1"/>
  <c r="I51"/>
  <c r="F53"/>
  <c r="G53" s="1"/>
  <c r="I53"/>
  <c r="F54"/>
  <c r="G54" s="1"/>
  <c r="I54"/>
  <c r="F56"/>
  <c r="G56" s="1"/>
  <c r="I56"/>
  <c r="F57"/>
  <c r="G57" s="1"/>
  <c r="I57"/>
  <c r="F58"/>
  <c r="G58" s="1"/>
  <c r="I58"/>
  <c r="F59"/>
  <c r="G59" s="1"/>
  <c r="I59"/>
  <c r="F60"/>
  <c r="G60" s="1"/>
  <c r="I60"/>
  <c r="F61"/>
  <c r="G61" s="1"/>
  <c r="I61"/>
  <c r="F62"/>
  <c r="G62" s="1"/>
  <c r="I62"/>
  <c r="F63"/>
  <c r="G63" s="1"/>
  <c r="I63"/>
  <c r="F65"/>
  <c r="G65" s="1"/>
  <c r="I65"/>
  <c r="F66"/>
  <c r="G66" s="1"/>
  <c r="I66"/>
  <c r="F67"/>
  <c r="G67" s="1"/>
  <c r="I67"/>
  <c r="F69"/>
  <c r="G69" s="1"/>
  <c r="I69"/>
  <c r="F70"/>
  <c r="G70" s="1"/>
  <c r="I70"/>
  <c r="F71"/>
  <c r="G71" s="1"/>
  <c r="I71"/>
  <c r="F72"/>
  <c r="G72" s="1"/>
  <c r="I72"/>
  <c r="F73"/>
  <c r="G73" s="1"/>
  <c r="I73"/>
  <c r="F74"/>
  <c r="G74" s="1"/>
  <c r="I74"/>
  <c r="F75"/>
  <c r="G75" s="1"/>
  <c r="I75"/>
  <c r="F76"/>
  <c r="G76" s="1"/>
  <c r="I76"/>
  <c r="F77"/>
  <c r="G77" s="1"/>
  <c r="I77"/>
  <c r="F78"/>
  <c r="G78" s="1"/>
  <c r="I78"/>
  <c r="F79"/>
  <c r="G79" s="1"/>
  <c r="I79"/>
  <c r="F80"/>
  <c r="G80" s="1"/>
  <c r="I80"/>
  <c r="F81"/>
  <c r="G81" s="1"/>
  <c r="I81"/>
  <c r="F82"/>
  <c r="G82" s="1"/>
  <c r="I82"/>
  <c r="F83"/>
  <c r="G83" s="1"/>
  <c r="I83"/>
  <c r="F84"/>
  <c r="G84" s="1"/>
  <c r="I84"/>
  <c r="F85"/>
  <c r="G85" s="1"/>
  <c r="I85"/>
  <c r="F86"/>
  <c r="G86" s="1"/>
  <c r="I86"/>
  <c r="F87"/>
  <c r="G87" s="1"/>
  <c r="I87"/>
  <c r="F88"/>
  <c r="G88" s="1"/>
  <c r="I88"/>
  <c r="F89"/>
  <c r="G89" s="1"/>
  <c r="I89"/>
  <c r="F90"/>
  <c r="G90" s="1"/>
  <c r="I90"/>
  <c r="F91"/>
  <c r="G91" s="1"/>
  <c r="I91"/>
  <c r="F92"/>
  <c r="G92" s="1"/>
  <c r="I92"/>
  <c r="F93"/>
  <c r="G93" s="1"/>
  <c r="I93"/>
  <c r="F94"/>
  <c r="G94" s="1"/>
  <c r="I94"/>
  <c r="F95"/>
  <c r="G95" s="1"/>
  <c r="I95"/>
  <c r="F96"/>
  <c r="G96" s="1"/>
  <c r="I96"/>
  <c r="F97"/>
  <c r="G97" s="1"/>
  <c r="I97"/>
  <c r="F98"/>
  <c r="G98" s="1"/>
  <c r="I98"/>
  <c r="F99"/>
  <c r="G99" s="1"/>
  <c r="I99"/>
  <c r="F100"/>
  <c r="G100" s="1"/>
  <c r="I100"/>
  <c r="F101"/>
  <c r="G101" s="1"/>
  <c r="I101"/>
  <c r="F102"/>
  <c r="G102" s="1"/>
  <c r="I102"/>
  <c r="F103"/>
  <c r="G103" s="1"/>
  <c r="I103"/>
  <c r="I11" i="30"/>
  <c r="J11" s="1"/>
  <c r="L1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1"/>
  <c r="J31" s="1"/>
  <c r="I32"/>
  <c r="J32" s="1"/>
  <c r="I33"/>
  <c r="J33" s="1"/>
  <c r="I34"/>
  <c r="J34" s="1"/>
  <c r="I35"/>
  <c r="J35" s="1"/>
  <c r="I37"/>
  <c r="J37" s="1"/>
  <c r="I38"/>
  <c r="J38" s="1"/>
  <c r="I39"/>
  <c r="J39" s="1"/>
  <c r="I40"/>
  <c r="J40" s="1"/>
  <c r="F12" i="21"/>
  <c r="G12" s="1"/>
  <c r="L12"/>
  <c r="F13"/>
  <c r="G13" s="1"/>
  <c r="L13"/>
  <c r="F14"/>
  <c r="G14" s="1"/>
  <c r="L14"/>
  <c r="F15"/>
  <c r="G15" s="1"/>
  <c r="L15"/>
  <c r="F16"/>
  <c r="G16" s="1"/>
  <c r="L16"/>
  <c r="F17"/>
  <c r="G17" s="1"/>
  <c r="L17"/>
  <c r="F18"/>
  <c r="G18" s="1"/>
  <c r="L18"/>
  <c r="F19"/>
  <c r="G19" s="1"/>
  <c r="L19"/>
  <c r="F20"/>
  <c r="G20" s="1"/>
  <c r="L20"/>
  <c r="F21"/>
  <c r="G21" s="1"/>
  <c r="L2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L29"/>
  <c r="F30"/>
  <c r="G30" s="1"/>
  <c r="L30"/>
  <c r="F31"/>
  <c r="G31" s="1"/>
  <c r="L31"/>
  <c r="F32"/>
  <c r="G32"/>
  <c r="F33"/>
  <c r="G33"/>
  <c r="F34"/>
  <c r="G34"/>
  <c r="F35"/>
  <c r="G35"/>
  <c r="F37"/>
  <c r="G37" s="1"/>
  <c r="L37"/>
  <c r="F38"/>
  <c r="G38" s="1"/>
  <c r="L38"/>
  <c r="F39"/>
  <c r="G39" s="1"/>
  <c r="L39"/>
  <c r="F40"/>
  <c r="G40" s="1"/>
  <c r="L40"/>
  <c r="F41"/>
  <c r="G41" s="1"/>
  <c r="L41"/>
  <c r="F42"/>
  <c r="G42" s="1"/>
  <c r="L42"/>
  <c r="F43"/>
  <c r="G43" s="1"/>
  <c r="L43"/>
  <c r="F44"/>
  <c r="G44" s="1"/>
  <c r="L44"/>
  <c r="F45"/>
  <c r="G45" s="1"/>
  <c r="L45"/>
  <c r="F46"/>
  <c r="G46" s="1"/>
  <c r="L46"/>
  <c r="F47"/>
  <c r="G47" s="1"/>
  <c r="L47"/>
  <c r="F48"/>
  <c r="G48" s="1"/>
  <c r="L48"/>
  <c r="F49"/>
  <c r="G49"/>
  <c r="L49"/>
  <c r="F50"/>
  <c r="G50" s="1"/>
  <c r="L50"/>
  <c r="F51"/>
  <c r="G51" s="1"/>
  <c r="L51"/>
  <c r="F52"/>
  <c r="G52" s="1"/>
  <c r="L52"/>
  <c r="F53"/>
  <c r="G53" s="1"/>
  <c r="L53"/>
  <c r="F54"/>
  <c r="G54" s="1"/>
  <c r="L54"/>
  <c r="F55"/>
  <c r="G55" s="1"/>
  <c r="L55"/>
  <c r="F68"/>
  <c r="G68" s="1"/>
  <c r="L68"/>
  <c r="F69"/>
  <c r="G69" s="1"/>
  <c r="L69"/>
  <c r="F70"/>
  <c r="G70" s="1"/>
  <c r="L70"/>
  <c r="F71"/>
  <c r="G71" s="1"/>
  <c r="L71"/>
  <c r="F73"/>
  <c r="G73" s="1"/>
  <c r="L73"/>
  <c r="F74"/>
  <c r="G74" s="1"/>
  <c r="L74"/>
  <c r="F75"/>
  <c r="G75" s="1"/>
  <c r="L75"/>
  <c r="F76"/>
  <c r="G76" s="1"/>
  <c r="L76"/>
  <c r="F77"/>
  <c r="G77" s="1"/>
  <c r="L77"/>
  <c r="F78"/>
  <c r="G78" s="1"/>
  <c r="L78"/>
  <c r="F79"/>
  <c r="G79" s="1"/>
  <c r="L79"/>
  <c r="F80"/>
  <c r="G80" s="1"/>
  <c r="L80"/>
  <c r="F81"/>
  <c r="G81" s="1"/>
  <c r="L81"/>
  <c r="F82"/>
  <c r="G82" s="1"/>
  <c r="L82"/>
  <c r="F83"/>
  <c r="G83" s="1"/>
  <c r="L83"/>
  <c r="F84"/>
  <c r="G84" s="1"/>
  <c r="L84"/>
  <c r="F85"/>
  <c r="G85" s="1"/>
  <c r="L85"/>
  <c r="F86"/>
  <c r="G86" s="1"/>
  <c r="L86"/>
  <c r="F87"/>
  <c r="G87" s="1"/>
  <c r="L87"/>
  <c r="F88"/>
  <c r="G88" s="1"/>
  <c r="L88"/>
  <c r="F89"/>
  <c r="G89" s="1"/>
  <c r="L89"/>
  <c r="F90"/>
  <c r="G90" s="1"/>
  <c r="L90"/>
  <c r="F91"/>
  <c r="G91" s="1"/>
  <c r="L91"/>
  <c r="F92"/>
  <c r="G92" s="1"/>
  <c r="L92"/>
  <c r="F93"/>
  <c r="G93" s="1"/>
  <c r="L93"/>
  <c r="F94"/>
  <c r="G94" s="1"/>
  <c r="L94"/>
  <c r="F95"/>
  <c r="G95" s="1"/>
  <c r="L95"/>
  <c r="F96"/>
  <c r="G96" s="1"/>
  <c r="L96"/>
  <c r="F97"/>
  <c r="G97" s="1"/>
  <c r="L97"/>
  <c r="F98"/>
  <c r="G98" s="1"/>
  <c r="L98"/>
  <c r="F99"/>
  <c r="G99" s="1"/>
  <c r="L99"/>
  <c r="F100"/>
  <c r="G100" s="1"/>
  <c r="L100"/>
  <c r="F101"/>
  <c r="G101" s="1"/>
  <c r="L101"/>
  <c r="F102"/>
  <c r="G102" s="1"/>
  <c r="L102"/>
  <c r="F103"/>
  <c r="G103" s="1"/>
  <c r="L103"/>
  <c r="F104"/>
  <c r="G104" s="1"/>
  <c r="L104"/>
  <c r="F105"/>
  <c r="G105" s="1"/>
  <c r="L105"/>
  <c r="F106"/>
  <c r="G106" s="1"/>
  <c r="L106"/>
  <c r="F107"/>
  <c r="G107" s="1"/>
  <c r="L107"/>
  <c r="F108"/>
  <c r="G108" s="1"/>
  <c r="L108"/>
  <c r="F109"/>
  <c r="G109" s="1"/>
  <c r="L109"/>
  <c r="F110"/>
  <c r="G110" s="1"/>
  <c r="L110"/>
  <c r="F111"/>
  <c r="G111"/>
  <c r="L111"/>
  <c r="F112"/>
  <c r="G112" s="1"/>
  <c r="L112"/>
  <c r="F113"/>
  <c r="G113" s="1"/>
  <c r="L113"/>
  <c r="F114"/>
  <c r="G114" s="1"/>
  <c r="L114"/>
  <c r="F115"/>
  <c r="G115" s="1"/>
  <c r="L115"/>
  <c r="F116"/>
  <c r="G116" s="1"/>
  <c r="L116"/>
  <c r="F117"/>
  <c r="G117" s="1"/>
  <c r="L117"/>
  <c r="F118"/>
  <c r="G118" s="1"/>
  <c r="L118"/>
  <c r="F119"/>
  <c r="G119" s="1"/>
  <c r="L119"/>
  <c r="F120"/>
  <c r="G120" s="1"/>
  <c r="L120"/>
  <c r="F121"/>
  <c r="G121" s="1"/>
  <c r="L121"/>
  <c r="F122"/>
  <c r="G122" s="1"/>
  <c r="L122"/>
  <c r="F123"/>
  <c r="G123" s="1"/>
  <c r="L123"/>
  <c r="F124"/>
  <c r="G124" s="1"/>
  <c r="L124"/>
  <c r="F125"/>
  <c r="G125" s="1"/>
  <c r="L125"/>
  <c r="F126"/>
  <c r="G126" s="1"/>
  <c r="L126"/>
  <c r="F127"/>
  <c r="G127" s="1"/>
  <c r="L127"/>
  <c r="F128"/>
  <c r="G128" s="1"/>
  <c r="L128"/>
  <c r="F129"/>
  <c r="G129" s="1"/>
  <c r="L129"/>
  <c r="F130"/>
  <c r="G130" s="1"/>
  <c r="L130"/>
  <c r="F131"/>
  <c r="G131" s="1"/>
  <c r="L131"/>
  <c r="F132"/>
  <c r="G132" s="1"/>
  <c r="L132"/>
  <c r="F133"/>
  <c r="G133" s="1"/>
  <c r="L133"/>
  <c r="F134"/>
  <c r="G134" s="1"/>
  <c r="L134"/>
  <c r="F135"/>
  <c r="G135"/>
  <c r="L135"/>
  <c r="F136"/>
  <c r="G136" s="1"/>
  <c r="L136"/>
  <c r="F137"/>
  <c r="G137" s="1"/>
  <c r="L137"/>
  <c r="F138"/>
  <c r="G138" s="1"/>
  <c r="L138"/>
  <c r="F139"/>
  <c r="G139" s="1"/>
  <c r="L139"/>
  <c r="F140"/>
  <c r="G140" s="1"/>
  <c r="L140"/>
  <c r="F141"/>
  <c r="G141" s="1"/>
  <c r="L141"/>
  <c r="F142"/>
  <c r="G142" s="1"/>
  <c r="L142"/>
  <c r="F143"/>
  <c r="G143" s="1"/>
  <c r="L143"/>
  <c r="F144"/>
  <c r="G144" s="1"/>
  <c r="L144"/>
  <c r="F145"/>
  <c r="G145" s="1"/>
  <c r="L145"/>
  <c r="F146"/>
  <c r="G146" s="1"/>
  <c r="L146"/>
  <c r="F147"/>
  <c r="G147" s="1"/>
  <c r="L147"/>
  <c r="F149"/>
  <c r="G149" s="1"/>
  <c r="L149"/>
  <c r="F150"/>
  <c r="G150" s="1"/>
  <c r="L150"/>
  <c r="F151"/>
  <c r="G151" s="1"/>
  <c r="L151"/>
  <c r="F152"/>
  <c r="G152" s="1"/>
  <c r="L152"/>
  <c r="F154"/>
  <c r="G154" s="1"/>
  <c r="L154"/>
  <c r="F155"/>
  <c r="G155" s="1"/>
  <c r="L155"/>
  <c r="F156"/>
  <c r="G156" s="1"/>
  <c r="L156"/>
  <c r="F157"/>
  <c r="G157" s="1"/>
  <c r="L157"/>
  <c r="F158"/>
  <c r="G158" s="1"/>
  <c r="L158"/>
  <c r="F159"/>
  <c r="G159" s="1"/>
  <c r="L159"/>
  <c r="F160"/>
  <c r="G160" s="1"/>
  <c r="L160"/>
  <c r="F161"/>
  <c r="G161" s="1"/>
  <c r="L161"/>
  <c r="F162"/>
  <c r="G162" s="1"/>
  <c r="L162"/>
  <c r="F163"/>
  <c r="G163" s="1"/>
  <c r="L163"/>
  <c r="F164"/>
  <c r="G164" s="1"/>
  <c r="L164"/>
  <c r="F165"/>
  <c r="G165"/>
  <c r="L165"/>
  <c r="F166"/>
  <c r="G166" s="1"/>
  <c r="L166"/>
  <c r="F167"/>
  <c r="G167" s="1"/>
  <c r="L167"/>
  <c r="F168"/>
  <c r="G168" s="1"/>
  <c r="L168"/>
  <c r="F169"/>
  <c r="G169" s="1"/>
  <c r="L169"/>
  <c r="F170"/>
  <c r="G170" s="1"/>
  <c r="L170"/>
  <c r="F171"/>
  <c r="G171" s="1"/>
  <c r="L171"/>
  <c r="F173"/>
  <c r="G173" s="1"/>
  <c r="L173"/>
  <c r="F174"/>
  <c r="G174" s="1"/>
  <c r="L174"/>
  <c r="F175"/>
  <c r="G175" s="1"/>
  <c r="L175"/>
  <c r="F178"/>
  <c r="G178" s="1"/>
  <c r="L178"/>
  <c r="F179"/>
  <c r="G179" s="1"/>
  <c r="L179"/>
  <c r="F180"/>
  <c r="G180" s="1"/>
  <c r="L180"/>
  <c r="F181"/>
  <c r="G181" s="1"/>
  <c r="F182"/>
  <c r="G182" s="1"/>
  <c r="L182"/>
  <c r="F183"/>
  <c r="G183" s="1"/>
  <c r="L183"/>
  <c r="F184"/>
  <c r="G184" s="1"/>
  <c r="L184"/>
  <c r="F185"/>
  <c r="G185" s="1"/>
  <c r="F186"/>
  <c r="G186" s="1"/>
  <c r="L186"/>
  <c r="F187"/>
  <c r="G187" s="1"/>
  <c r="L187"/>
  <c r="F188"/>
  <c r="G188" s="1"/>
  <c r="L188"/>
  <c r="F189"/>
  <c r="G189" s="1"/>
  <c r="L189"/>
  <c r="F191"/>
  <c r="G191" s="1"/>
  <c r="L191"/>
  <c r="F192"/>
  <c r="G192" s="1"/>
  <c r="L192"/>
  <c r="F193"/>
  <c r="G193" s="1"/>
  <c r="L193"/>
  <c r="F194"/>
  <c r="G194" s="1"/>
  <c r="L194"/>
  <c r="F195"/>
  <c r="G195" s="1"/>
  <c r="L195"/>
  <c r="F196"/>
  <c r="G196" s="1"/>
  <c r="L196"/>
  <c r="F197"/>
  <c r="G197" s="1"/>
  <c r="L197"/>
  <c r="F198"/>
  <c r="G198" s="1"/>
  <c r="L198"/>
  <c r="F199"/>
  <c r="G199" s="1"/>
  <c r="L199"/>
  <c r="F200"/>
  <c r="G200" s="1"/>
  <c r="L200"/>
  <c r="F201"/>
  <c r="G201" s="1"/>
  <c r="L201"/>
  <c r="F203"/>
  <c r="G203" s="1"/>
  <c r="L203"/>
  <c r="F205"/>
  <c r="G205" s="1"/>
  <c r="L205"/>
  <c r="F206"/>
  <c r="G206" s="1"/>
  <c r="L206"/>
  <c r="F207"/>
  <c r="G207" s="1"/>
  <c r="L207"/>
  <c r="F209"/>
  <c r="G209" s="1"/>
  <c r="L209"/>
  <c r="F210"/>
  <c r="G210" s="1"/>
  <c r="L210"/>
  <c r="F211"/>
  <c r="G211" s="1"/>
  <c r="L211"/>
  <c r="F212"/>
  <c r="G212" s="1"/>
  <c r="L212"/>
  <c r="F213"/>
  <c r="G213" s="1"/>
  <c r="L213"/>
  <c r="F214"/>
  <c r="G214" s="1"/>
  <c r="L214"/>
  <c r="F215"/>
  <c r="G215" s="1"/>
  <c r="L215"/>
  <c r="F217"/>
  <c r="G217" s="1"/>
  <c r="L217"/>
  <c r="F219"/>
  <c r="G219" s="1"/>
  <c r="L219"/>
  <c r="F220"/>
  <c r="G220" s="1"/>
  <c r="L220"/>
  <c r="F221"/>
  <c r="G221" s="1"/>
  <c r="L221"/>
  <c r="F222"/>
  <c r="G222" s="1"/>
  <c r="L222"/>
  <c r="F223"/>
  <c r="G223" s="1"/>
  <c r="L223"/>
  <c r="F224"/>
  <c r="G224" s="1"/>
  <c r="L224"/>
  <c r="F225"/>
  <c r="G225" s="1"/>
  <c r="L225"/>
  <c r="F227"/>
  <c r="G227" s="1"/>
  <c r="L227"/>
  <c r="F228"/>
  <c r="G228" s="1"/>
  <c r="L228"/>
  <c r="F229"/>
  <c r="G229" s="1"/>
  <c r="L229"/>
  <c r="F230"/>
  <c r="G230" s="1"/>
  <c r="L230"/>
  <c r="F231"/>
  <c r="G231" s="1"/>
  <c r="L231"/>
  <c r="F232"/>
  <c r="G232" s="1"/>
  <c r="L232"/>
  <c r="F233"/>
  <c r="G233" s="1"/>
  <c r="L233"/>
  <c r="F234"/>
  <c r="G234" s="1"/>
  <c r="L234"/>
  <c r="F235"/>
  <c r="G235" s="1"/>
  <c r="L235"/>
  <c r="F236"/>
  <c r="G236" s="1"/>
  <c r="L236"/>
  <c r="F237"/>
  <c r="G237" s="1"/>
  <c r="L237"/>
  <c r="F238"/>
  <c r="G238" s="1"/>
  <c r="L238"/>
  <c r="F239"/>
  <c r="G239" s="1"/>
  <c r="L239"/>
  <c r="F240"/>
  <c r="G240" s="1"/>
  <c r="L240"/>
  <c r="F241"/>
  <c r="G241" s="1"/>
  <c r="L241"/>
  <c r="F242"/>
  <c r="G242" s="1"/>
  <c r="L242"/>
  <c r="F243"/>
  <c r="G243" s="1"/>
  <c r="L243"/>
  <c r="F244"/>
  <c r="G244" s="1"/>
  <c r="L244"/>
  <c r="F245"/>
  <c r="G245" s="1"/>
  <c r="L245"/>
  <c r="F246"/>
  <c r="G246" s="1"/>
  <c r="L246"/>
  <c r="F247"/>
  <c r="G247" s="1"/>
  <c r="L247"/>
  <c r="F248"/>
  <c r="G248" s="1"/>
  <c r="L248"/>
  <c r="F249"/>
  <c r="G249" s="1"/>
  <c r="L249"/>
  <c r="F250"/>
  <c r="G250" s="1"/>
  <c r="L250"/>
  <c r="F251"/>
  <c r="G251" s="1"/>
  <c r="L251"/>
  <c r="F252"/>
  <c r="G252" s="1"/>
  <c r="L252"/>
  <c r="F253"/>
  <c r="G253" s="1"/>
  <c r="L253"/>
  <c r="F254"/>
  <c r="G254" s="1"/>
  <c r="L254"/>
  <c r="F255"/>
  <c r="G255" s="1"/>
  <c r="L255"/>
  <c r="F256"/>
  <c r="G256" s="1"/>
  <c r="L256"/>
  <c r="F257"/>
  <c r="G257" s="1"/>
  <c r="L257"/>
  <c r="F258"/>
  <c r="G258" s="1"/>
  <c r="L258"/>
  <c r="F259"/>
  <c r="G259" s="1"/>
  <c r="L259"/>
  <c r="F260"/>
  <c r="G260" s="1"/>
  <c r="L260"/>
  <c r="F261"/>
  <c r="G261" s="1"/>
  <c r="L261"/>
  <c r="F262"/>
  <c r="G262" s="1"/>
  <c r="L262"/>
  <c r="F263"/>
  <c r="G263" s="1"/>
  <c r="L263"/>
  <c r="F264"/>
  <c r="G264" s="1"/>
  <c r="L264"/>
  <c r="F265"/>
  <c r="G265" s="1"/>
  <c r="L265"/>
  <c r="F266"/>
  <c r="G266" s="1"/>
  <c r="L266"/>
  <c r="F267"/>
  <c r="G267" s="1"/>
  <c r="L267"/>
  <c r="F268"/>
  <c r="G268" s="1"/>
  <c r="L268"/>
  <c r="F269"/>
  <c r="G269" s="1"/>
  <c r="L269"/>
  <c r="F270"/>
  <c r="G270" s="1"/>
  <c r="L270"/>
  <c r="F271"/>
  <c r="G271" s="1"/>
  <c r="L271"/>
  <c r="F272"/>
  <c r="G272" s="1"/>
  <c r="L272"/>
  <c r="F273"/>
  <c r="G273" s="1"/>
  <c r="L273"/>
  <c r="F274"/>
  <c r="G274" s="1"/>
  <c r="L274"/>
  <c r="F275"/>
  <c r="G275" s="1"/>
  <c r="L275"/>
  <c r="F276"/>
  <c r="G276" s="1"/>
  <c r="L276"/>
  <c r="F277"/>
  <c r="G277" s="1"/>
  <c r="L277"/>
  <c r="F278"/>
  <c r="G278" s="1"/>
  <c r="L278"/>
  <c r="F279"/>
  <c r="G279" s="1"/>
  <c r="L279"/>
  <c r="F280"/>
  <c r="G280" s="1"/>
  <c r="L280"/>
  <c r="F281"/>
  <c r="G281" s="1"/>
  <c r="L281"/>
  <c r="F282"/>
  <c r="G282" s="1"/>
  <c r="L282"/>
  <c r="F283"/>
  <c r="G283" s="1"/>
  <c r="L283"/>
  <c r="F284"/>
  <c r="G284" s="1"/>
  <c r="L284"/>
  <c r="F285"/>
  <c r="G285" s="1"/>
  <c r="L285"/>
  <c r="F286"/>
  <c r="G286" s="1"/>
  <c r="L286"/>
  <c r="F287"/>
  <c r="G287" s="1"/>
  <c r="L287"/>
  <c r="F288"/>
  <c r="G288" s="1"/>
  <c r="L288"/>
  <c r="F289"/>
  <c r="G289" s="1"/>
  <c r="L289"/>
  <c r="F290"/>
  <c r="G290" s="1"/>
  <c r="L290"/>
  <c r="F292"/>
  <c r="G292" s="1"/>
  <c r="L292"/>
  <c r="F296"/>
  <c r="G296" s="1"/>
  <c r="L296"/>
  <c r="F297"/>
  <c r="G297" s="1"/>
  <c r="L297"/>
  <c r="F298"/>
  <c r="G298" s="1"/>
  <c r="L298"/>
  <c r="F299"/>
  <c r="G299" s="1"/>
  <c r="L299"/>
  <c r="F300"/>
  <c r="G300" s="1"/>
  <c r="L300"/>
  <c r="F301"/>
  <c r="G301" s="1"/>
  <c r="L301"/>
  <c r="F302"/>
  <c r="G302" s="1"/>
  <c r="L302"/>
  <c r="F303"/>
  <c r="G303" s="1"/>
  <c r="L303"/>
  <c r="F304"/>
  <c r="G304" s="1"/>
  <c r="L304"/>
  <c r="F307"/>
  <c r="G307" s="1"/>
  <c r="L307"/>
  <c r="F308"/>
  <c r="G308" s="1"/>
  <c r="L308"/>
  <c r="F310"/>
  <c r="G310" s="1"/>
  <c r="L310"/>
  <c r="F311"/>
  <c r="G311" s="1"/>
  <c r="L311"/>
  <c r="F314"/>
  <c r="G314" s="1"/>
  <c r="L314"/>
  <c r="F315"/>
  <c r="G315" s="1"/>
  <c r="L315"/>
  <c r="F316"/>
  <c r="G316" s="1"/>
  <c r="L316"/>
  <c r="F317"/>
  <c r="G317" s="1"/>
  <c r="L317"/>
  <c r="F318"/>
  <c r="G318" s="1"/>
  <c r="L318"/>
  <c r="F319"/>
  <c r="G319" s="1"/>
  <c r="L319"/>
  <c r="F320"/>
  <c r="G320" s="1"/>
  <c r="L320"/>
  <c r="F321"/>
  <c r="G321" s="1"/>
  <c r="L321"/>
  <c r="F322"/>
  <c r="G322" s="1"/>
  <c r="L322"/>
  <c r="F323"/>
  <c r="G323" s="1"/>
  <c r="L323"/>
  <c r="F324"/>
  <c r="G324" s="1"/>
  <c r="L324"/>
  <c r="F325"/>
  <c r="G325" s="1"/>
  <c r="L325"/>
  <c r="F326"/>
  <c r="G326" s="1"/>
  <c r="L326"/>
  <c r="F327"/>
  <c r="G327" s="1"/>
  <c r="L327"/>
  <c r="F328"/>
  <c r="G328" s="1"/>
  <c r="L328"/>
  <c r="F331"/>
  <c r="G331" s="1"/>
  <c r="L331"/>
  <c r="F332"/>
  <c r="G332" s="1"/>
  <c r="L332"/>
  <c r="F334"/>
  <c r="G334" s="1"/>
  <c r="L334"/>
  <c r="F335"/>
  <c r="G335" s="1"/>
  <c r="L335"/>
  <c r="F336"/>
  <c r="G336" s="1"/>
  <c r="L336"/>
  <c r="F337"/>
  <c r="G337" s="1"/>
  <c r="L337"/>
  <c r="F338"/>
  <c r="G338" s="1"/>
  <c r="L338"/>
  <c r="F339"/>
  <c r="G339" s="1"/>
  <c r="L339"/>
  <c r="F340"/>
  <c r="G340" s="1"/>
  <c r="L340"/>
  <c r="F341"/>
  <c r="G341" s="1"/>
  <c r="L341"/>
  <c r="F345"/>
  <c r="G345" s="1"/>
  <c r="L345"/>
  <c r="F346"/>
  <c r="G346" s="1"/>
  <c r="L346"/>
  <c r="F347"/>
  <c r="G347" s="1"/>
  <c r="L347"/>
  <c r="F348"/>
  <c r="G348"/>
  <c r="L348"/>
  <c r="F349"/>
  <c r="G349" s="1"/>
  <c r="L349"/>
  <c r="F350"/>
  <c r="G350" s="1"/>
  <c r="L350"/>
  <c r="F351"/>
  <c r="G351" s="1"/>
  <c r="L351"/>
  <c r="F352"/>
  <c r="G352" s="1"/>
  <c r="L352"/>
  <c r="F353"/>
  <c r="G353" s="1"/>
  <c r="L353"/>
  <c r="F354"/>
  <c r="G354" s="1"/>
  <c r="L354"/>
  <c r="F355"/>
  <c r="G355" s="1"/>
  <c r="L355"/>
  <c r="F356"/>
  <c r="G356" s="1"/>
  <c r="L356"/>
  <c r="F357"/>
  <c r="G357" s="1"/>
  <c r="L357"/>
  <c r="F358"/>
  <c r="G358" s="1"/>
  <c r="L358"/>
  <c r="F359"/>
  <c r="G359" s="1"/>
  <c r="L359"/>
  <c r="F360"/>
  <c r="G360" s="1"/>
  <c r="L360"/>
  <c r="F361"/>
  <c r="G361" s="1"/>
  <c r="L361"/>
  <c r="F362"/>
  <c r="G362" s="1"/>
  <c r="L362"/>
  <c r="F364"/>
  <c r="G364" s="1"/>
  <c r="L364"/>
  <c r="F367"/>
  <c r="G367" s="1"/>
  <c r="L367"/>
  <c r="F368"/>
  <c r="G368" s="1"/>
  <c r="L368"/>
  <c r="F369"/>
  <c r="G369" s="1"/>
  <c r="L369"/>
  <c r="F370"/>
  <c r="G370" s="1"/>
  <c r="L370"/>
  <c r="F371"/>
  <c r="G371" s="1"/>
  <c r="L371"/>
  <c r="F372"/>
  <c r="G372" s="1"/>
  <c r="L372"/>
  <c r="F373"/>
  <c r="G373" s="1"/>
  <c r="L373"/>
  <c r="F374"/>
  <c r="G374" s="1"/>
  <c r="L374"/>
  <c r="F375"/>
  <c r="G375" s="1"/>
  <c r="L375"/>
  <c r="F376"/>
  <c r="G376" s="1"/>
  <c r="L376"/>
  <c r="F377"/>
  <c r="G377" s="1"/>
  <c r="L377"/>
  <c r="F378"/>
  <c r="G378" s="1"/>
  <c r="L378"/>
  <c r="F379"/>
  <c r="G379" s="1"/>
  <c r="L379"/>
  <c r="F380"/>
  <c r="G380" s="1"/>
  <c r="L380"/>
  <c r="F381"/>
  <c r="G381" s="1"/>
  <c r="L381"/>
  <c r="F382"/>
  <c r="G382" s="1"/>
  <c r="L382"/>
  <c r="F385"/>
  <c r="G385" s="1"/>
  <c r="L385"/>
  <c r="F386"/>
  <c r="G386" s="1"/>
  <c r="L386"/>
  <c r="F387"/>
  <c r="G387" s="1"/>
  <c r="L387"/>
  <c r="F388"/>
  <c r="G388" s="1"/>
  <c r="L388"/>
  <c r="F389"/>
  <c r="G389" s="1"/>
  <c r="L389"/>
  <c r="F390"/>
  <c r="G390" s="1"/>
  <c r="L390"/>
  <c r="F391"/>
  <c r="G391" s="1"/>
  <c r="L391"/>
  <c r="F392"/>
  <c r="G392" s="1"/>
  <c r="L392"/>
  <c r="F393"/>
  <c r="G393" s="1"/>
  <c r="L393"/>
  <c r="F394"/>
  <c r="G394" s="1"/>
  <c r="L394"/>
  <c r="F395"/>
  <c r="G395" s="1"/>
  <c r="L395"/>
  <c r="F396"/>
  <c r="G396" s="1"/>
  <c r="L396"/>
  <c r="F397"/>
  <c r="G397" s="1"/>
  <c r="L397"/>
  <c r="F398"/>
  <c r="G398" s="1"/>
  <c r="L398"/>
  <c r="F399"/>
  <c r="G399" s="1"/>
  <c r="L399"/>
  <c r="F400"/>
  <c r="G400" s="1"/>
  <c r="L400"/>
  <c r="F401"/>
  <c r="G401" s="1"/>
  <c r="L401"/>
  <c r="F402"/>
  <c r="G402" s="1"/>
  <c r="L402"/>
  <c r="F403"/>
  <c r="G403" s="1"/>
  <c r="L403"/>
  <c r="F404"/>
  <c r="G404" s="1"/>
  <c r="L404"/>
  <c r="F405"/>
  <c r="G405" s="1"/>
  <c r="L405"/>
  <c r="F406"/>
  <c r="G406" s="1"/>
  <c r="L406"/>
  <c r="F407"/>
  <c r="G407" s="1"/>
  <c r="L407"/>
  <c r="F408"/>
  <c r="G408" s="1"/>
  <c r="L408"/>
  <c r="F409"/>
  <c r="G409"/>
  <c r="L409"/>
  <c r="F410"/>
  <c r="G410" s="1"/>
  <c r="L410"/>
  <c r="F411"/>
  <c r="G411" s="1"/>
  <c r="L411"/>
  <c r="F412"/>
  <c r="G412" s="1"/>
  <c r="L412"/>
  <c r="F413"/>
  <c r="G413" s="1"/>
  <c r="L413"/>
  <c r="F414"/>
  <c r="G414" s="1"/>
  <c r="L414"/>
  <c r="F415"/>
  <c r="G415" s="1"/>
  <c r="L415"/>
  <c r="F416"/>
  <c r="G416" s="1"/>
  <c r="L416"/>
  <c r="F417"/>
  <c r="G417" s="1"/>
  <c r="L417"/>
  <c r="F418"/>
  <c r="G418" s="1"/>
  <c r="L418"/>
  <c r="F419"/>
  <c r="G419" s="1"/>
  <c r="L419"/>
  <c r="F420"/>
  <c r="G420" s="1"/>
  <c r="L420"/>
  <c r="F421"/>
  <c r="G421" s="1"/>
  <c r="L421"/>
  <c r="F422"/>
  <c r="G422" s="1"/>
  <c r="L422"/>
  <c r="F423"/>
  <c r="G423" s="1"/>
  <c r="L423"/>
  <c r="F424"/>
  <c r="G424" s="1"/>
  <c r="L424"/>
  <c r="F425"/>
  <c r="G425" s="1"/>
  <c r="L425"/>
  <c r="F426"/>
  <c r="G426" s="1"/>
  <c r="L426"/>
  <c r="F427"/>
  <c r="G427" s="1"/>
  <c r="L427"/>
  <c r="F428"/>
  <c r="G428" s="1"/>
  <c r="L428"/>
  <c r="F429"/>
  <c r="G429" s="1"/>
  <c r="L429"/>
  <c r="F430"/>
  <c r="G430" s="1"/>
  <c r="L430"/>
  <c r="F431"/>
  <c r="G431" s="1"/>
  <c r="L431"/>
  <c r="F432"/>
  <c r="G432" s="1"/>
  <c r="L432"/>
  <c r="F433"/>
  <c r="G433" s="1"/>
  <c r="L433"/>
  <c r="F434"/>
  <c r="G434" s="1"/>
  <c r="L434"/>
  <c r="F435"/>
  <c r="G435" s="1"/>
  <c r="L435"/>
  <c r="F436"/>
  <c r="G436" s="1"/>
  <c r="L436"/>
  <c r="F437"/>
  <c r="G437" s="1"/>
  <c r="L437"/>
  <c r="F438"/>
  <c r="G438" s="1"/>
  <c r="L438"/>
  <c r="F440"/>
  <c r="G440" s="1"/>
  <c r="L440"/>
  <c r="F441"/>
  <c r="G441" s="1"/>
  <c r="L441"/>
  <c r="F442"/>
  <c r="G442" s="1"/>
  <c r="L442"/>
  <c r="F443"/>
  <c r="G443" s="1"/>
  <c r="L443"/>
  <c r="F444"/>
  <c r="G444" s="1"/>
  <c r="L444"/>
  <c r="F445"/>
  <c r="G445" s="1"/>
  <c r="L445"/>
  <c r="F446"/>
  <c r="G446"/>
  <c r="L446"/>
  <c r="F447"/>
  <c r="G447" s="1"/>
  <c r="L447"/>
  <c r="F448"/>
  <c r="G448" s="1"/>
  <c r="L448"/>
  <c r="F449"/>
  <c r="G449" s="1"/>
  <c r="L449"/>
  <c r="F450"/>
  <c r="G450" s="1"/>
  <c r="L450"/>
  <c r="F451"/>
  <c r="G451" s="1"/>
  <c r="L451"/>
  <c r="F452"/>
  <c r="G452" s="1"/>
  <c r="L452"/>
  <c r="F453"/>
  <c r="G453" s="1"/>
  <c r="L453"/>
  <c r="F454"/>
  <c r="G454" s="1"/>
  <c r="L454"/>
  <c r="F455"/>
  <c r="G455" s="1"/>
  <c r="L455"/>
  <c r="F456"/>
  <c r="G456" s="1"/>
  <c r="L456"/>
  <c r="F457"/>
  <c r="G457" s="1"/>
  <c r="L457"/>
  <c r="F458"/>
  <c r="G458" s="1"/>
  <c r="L458"/>
  <c r="F459"/>
  <c r="G459" s="1"/>
  <c r="L459"/>
  <c r="F460"/>
  <c r="G460" s="1"/>
  <c r="L460"/>
  <c r="F461"/>
  <c r="G461" s="1"/>
  <c r="L461"/>
  <c r="F462"/>
  <c r="G462" s="1"/>
  <c r="L462"/>
  <c r="F463"/>
  <c r="G463" s="1"/>
  <c r="L463"/>
  <c r="F464"/>
  <c r="G464" s="1"/>
  <c r="L464"/>
  <c r="F465"/>
  <c r="G465" s="1"/>
  <c r="L465"/>
  <c r="F466"/>
  <c r="G466" s="1"/>
  <c r="L466"/>
  <c r="F467"/>
  <c r="G467" s="1"/>
  <c r="L467"/>
  <c r="F468"/>
  <c r="G468" s="1"/>
  <c r="L468"/>
  <c r="F469"/>
  <c r="G469" s="1"/>
  <c r="L469"/>
  <c r="F470"/>
  <c r="G470" s="1"/>
  <c r="L470"/>
  <c r="F471"/>
  <c r="G471" s="1"/>
  <c r="L471"/>
  <c r="F472"/>
  <c r="G472" s="1"/>
  <c r="L472"/>
  <c r="F473"/>
  <c r="G473" s="1"/>
  <c r="L473"/>
  <c r="F474"/>
  <c r="G474" s="1"/>
  <c r="L474"/>
  <c r="F475"/>
  <c r="G475" s="1"/>
  <c r="L475"/>
  <c r="F476"/>
  <c r="G476" s="1"/>
  <c r="L476"/>
  <c r="F477"/>
  <c r="G477" s="1"/>
  <c r="L477"/>
  <c r="F478"/>
  <c r="G478"/>
  <c r="L478"/>
  <c r="F479"/>
  <c r="G479" s="1"/>
  <c r="L479"/>
  <c r="F480"/>
  <c r="G480" s="1"/>
  <c r="L480"/>
  <c r="F481"/>
  <c r="G481" s="1"/>
  <c r="L481"/>
  <c r="F482"/>
  <c r="G482" s="1"/>
  <c r="L482"/>
  <c r="F483"/>
  <c r="G483" s="1"/>
  <c r="L483"/>
  <c r="F484"/>
  <c r="G484" s="1"/>
  <c r="L484"/>
  <c r="F485"/>
  <c r="G485" s="1"/>
  <c r="L485"/>
  <c r="F486"/>
  <c r="G486" s="1"/>
  <c r="L486"/>
  <c r="F487"/>
  <c r="G487" s="1"/>
  <c r="L487"/>
  <c r="F488"/>
  <c r="G488" s="1"/>
  <c r="L488"/>
  <c r="F489"/>
  <c r="G489" s="1"/>
  <c r="L489"/>
  <c r="F490"/>
  <c r="G490" s="1"/>
  <c r="L490"/>
  <c r="F491"/>
  <c r="G491" s="1"/>
  <c r="L491"/>
  <c r="F492"/>
  <c r="G492" s="1"/>
  <c r="L492"/>
  <c r="F493"/>
  <c r="G493" s="1"/>
  <c r="L493"/>
  <c r="F494"/>
  <c r="G494"/>
  <c r="L494"/>
  <c r="F495"/>
  <c r="G495" s="1"/>
  <c r="L495"/>
  <c r="F496"/>
  <c r="G496" s="1"/>
  <c r="L496"/>
  <c r="F497"/>
  <c r="G497" s="1"/>
  <c r="L497"/>
  <c r="F498"/>
  <c r="G498" s="1"/>
  <c r="L498"/>
  <c r="F499"/>
  <c r="G499" s="1"/>
  <c r="L499"/>
  <c r="F500"/>
  <c r="G500" s="1"/>
  <c r="L500"/>
  <c r="F501"/>
  <c r="G501" s="1"/>
  <c r="L501"/>
  <c r="F502"/>
  <c r="G502" s="1"/>
  <c r="L502"/>
  <c r="F503"/>
  <c r="G503" s="1"/>
  <c r="L503"/>
  <c r="F504"/>
  <c r="G504" s="1"/>
  <c r="L504"/>
  <c r="F505"/>
  <c r="G505" s="1"/>
  <c r="L505"/>
  <c r="F506"/>
  <c r="G506" s="1"/>
  <c r="L506"/>
  <c r="F507"/>
  <c r="G507" s="1"/>
  <c r="L507"/>
  <c r="F508"/>
  <c r="G508" s="1"/>
  <c r="L508"/>
  <c r="F509"/>
  <c r="G509" s="1"/>
  <c r="L509"/>
  <c r="F510"/>
  <c r="G510"/>
  <c r="L510"/>
  <c r="F511"/>
  <c r="G511" s="1"/>
  <c r="L511"/>
  <c r="F512"/>
  <c r="G512" s="1"/>
  <c r="L512"/>
  <c r="F513"/>
  <c r="G513" s="1"/>
  <c r="L513"/>
  <c r="F514"/>
  <c r="G514" s="1"/>
  <c r="L514"/>
  <c r="F515"/>
  <c r="G515" s="1"/>
  <c r="L515"/>
  <c r="F516"/>
  <c r="G516" s="1"/>
  <c r="L516"/>
  <c r="F517"/>
  <c r="G517" s="1"/>
  <c r="L517"/>
  <c r="F518"/>
  <c r="G518" s="1"/>
  <c r="L518"/>
  <c r="F519"/>
  <c r="G519" s="1"/>
  <c r="L519"/>
  <c r="F520"/>
  <c r="G520" s="1"/>
  <c r="L520"/>
  <c r="F521"/>
  <c r="G521" s="1"/>
  <c r="L521"/>
  <c r="F522"/>
  <c r="G522" s="1"/>
  <c r="L522"/>
  <c r="F523"/>
  <c r="G523" s="1"/>
  <c r="L523"/>
  <c r="F524"/>
  <c r="G524" s="1"/>
  <c r="L524"/>
  <c r="F525"/>
  <c r="G525" s="1"/>
  <c r="L525"/>
  <c r="F526"/>
  <c r="G526" s="1"/>
  <c r="L526"/>
  <c r="F527"/>
  <c r="G527" s="1"/>
  <c r="L527"/>
  <c r="F528"/>
  <c r="G528" s="1"/>
  <c r="L528"/>
  <c r="F529"/>
  <c r="G529" s="1"/>
  <c r="L529"/>
  <c r="F530"/>
  <c r="G530" s="1"/>
  <c r="L530"/>
  <c r="F531"/>
  <c r="G531" s="1"/>
  <c r="L531"/>
  <c r="I12" i="32"/>
  <c r="J12" s="1"/>
  <c r="L12"/>
  <c r="I13"/>
  <c r="J13" s="1"/>
  <c r="L13"/>
  <c r="I14"/>
  <c r="J14" s="1"/>
  <c r="L14"/>
  <c r="I15"/>
  <c r="J15" s="1"/>
  <c r="L15"/>
  <c r="I16"/>
  <c r="J16" s="1"/>
  <c r="L16"/>
  <c r="I17"/>
  <c r="J17" s="1"/>
  <c r="L17"/>
  <c r="I18"/>
  <c r="J18" s="1"/>
  <c r="L18"/>
  <c r="I19"/>
  <c r="J19" s="1"/>
  <c r="L19"/>
  <c r="I20"/>
  <c r="J20" s="1"/>
  <c r="L20"/>
  <c r="I21"/>
  <c r="J21" s="1"/>
  <c r="L21"/>
  <c r="I22"/>
  <c r="J22" s="1"/>
  <c r="L22"/>
  <c r="I23"/>
  <c r="J23" s="1"/>
  <c r="L23"/>
  <c r="I24"/>
  <c r="J24" s="1"/>
  <c r="L24"/>
  <c r="I25"/>
  <c r="J25" s="1"/>
  <c r="L25"/>
  <c r="I26"/>
  <c r="J26" s="1"/>
  <c r="L26"/>
  <c r="I27"/>
  <c r="J27" s="1"/>
  <c r="L27"/>
  <c r="I28"/>
  <c r="J28" s="1"/>
  <c r="L28"/>
  <c r="I32"/>
  <c r="J32" s="1"/>
  <c r="L32"/>
  <c r="I33"/>
  <c r="J33" s="1"/>
  <c r="L33"/>
  <c r="I34"/>
  <c r="J34" s="1"/>
  <c r="L34"/>
  <c r="I35"/>
  <c r="J35" s="1"/>
  <c r="L35"/>
  <c r="I36"/>
  <c r="J36" s="1"/>
  <c r="L36"/>
  <c r="I40"/>
  <c r="J40" s="1"/>
  <c r="L40"/>
  <c r="I41"/>
  <c r="J41" s="1"/>
  <c r="L41"/>
  <c r="I52"/>
  <c r="J52" s="1"/>
  <c r="L52"/>
  <c r="I53"/>
  <c r="J53" s="1"/>
  <c r="L53"/>
  <c r="I54"/>
  <c r="J54" s="1"/>
  <c r="L54"/>
  <c r="I55"/>
  <c r="J55" s="1"/>
  <c r="L55"/>
  <c r="I56"/>
  <c r="J56" s="1"/>
  <c r="L56"/>
  <c r="I57"/>
  <c r="J57" s="1"/>
  <c r="L57"/>
  <c r="I58"/>
  <c r="J58" s="1"/>
  <c r="L58"/>
  <c r="I59"/>
  <c r="J59" s="1"/>
  <c r="L59"/>
  <c r="I60"/>
  <c r="J60" s="1"/>
  <c r="L60"/>
  <c r="I61"/>
  <c r="J61" s="1"/>
  <c r="L61"/>
  <c r="I62"/>
  <c r="J62" s="1"/>
  <c r="L62"/>
  <c r="I65"/>
  <c r="J65" s="1"/>
  <c r="L65"/>
  <c r="I66"/>
  <c r="J66" s="1"/>
  <c r="L66"/>
  <c r="I67"/>
  <c r="J67" s="1"/>
  <c r="L67"/>
  <c r="I68"/>
  <c r="J68" s="1"/>
  <c r="L68"/>
  <c r="I69"/>
  <c r="J69" s="1"/>
  <c r="L69"/>
  <c r="I70"/>
  <c r="J70" s="1"/>
  <c r="L70"/>
  <c r="I71"/>
  <c r="J71" s="1"/>
  <c r="L71"/>
  <c r="I75"/>
  <c r="J75" s="1"/>
  <c r="L75"/>
  <c r="I76"/>
  <c r="J76" s="1"/>
  <c r="L76"/>
  <c r="I77"/>
  <c r="J77" s="1"/>
  <c r="L77"/>
  <c r="I78"/>
  <c r="J78" s="1"/>
  <c r="L78"/>
  <c r="I79"/>
  <c r="J79" s="1"/>
  <c r="L79"/>
  <c r="I82"/>
  <c r="J82" s="1"/>
  <c r="L82"/>
  <c r="I83"/>
  <c r="J83" s="1"/>
  <c r="L83"/>
  <c r="I85"/>
  <c r="J85" s="1"/>
  <c r="L85"/>
  <c r="I86"/>
  <c r="J86" s="1"/>
  <c r="L86"/>
  <c r="I87"/>
  <c r="J87" s="1"/>
  <c r="L87"/>
  <c r="I88"/>
  <c r="J88" s="1"/>
  <c r="L88"/>
  <c r="I89"/>
  <c r="J89" s="1"/>
  <c r="L89"/>
  <c r="I91"/>
  <c r="J91" s="1"/>
  <c r="L91"/>
  <c r="I92"/>
  <c r="J92" s="1"/>
  <c r="L92"/>
  <c r="I98"/>
  <c r="J98" s="1"/>
  <c r="L98"/>
  <c r="I99"/>
  <c r="J99" s="1"/>
  <c r="L99"/>
  <c r="I100"/>
  <c r="J100" s="1"/>
  <c r="L100"/>
  <c r="I101"/>
  <c r="J101" s="1"/>
  <c r="L101"/>
  <c r="I102"/>
  <c r="J102" s="1"/>
  <c r="L102"/>
  <c r="I103"/>
  <c r="J103" s="1"/>
  <c r="L103"/>
  <c r="I104"/>
  <c r="J104" s="1"/>
  <c r="L104"/>
  <c r="I105"/>
  <c r="J105" s="1"/>
  <c r="L105"/>
  <c r="I106"/>
  <c r="J106" s="1"/>
  <c r="L106"/>
  <c r="I107"/>
  <c r="J107" s="1"/>
  <c r="L107"/>
  <c r="I108"/>
  <c r="J108" s="1"/>
  <c r="L108"/>
  <c r="I109"/>
  <c r="J109" s="1"/>
  <c r="L109"/>
  <c r="I111"/>
  <c r="J111" s="1"/>
  <c r="L111"/>
  <c r="I113"/>
  <c r="J113" s="1"/>
  <c r="L113"/>
  <c r="I114"/>
  <c r="J114" s="1"/>
  <c r="L114"/>
  <c r="I115"/>
  <c r="J115" s="1"/>
  <c r="L115"/>
  <c r="I116"/>
  <c r="J116" s="1"/>
  <c r="L116"/>
  <c r="I117"/>
  <c r="J117" s="1"/>
  <c r="L117"/>
  <c r="I118"/>
  <c r="J118" s="1"/>
  <c r="L118"/>
  <c r="I119"/>
  <c r="J119" s="1"/>
  <c r="L119"/>
  <c r="I120"/>
  <c r="J120" s="1"/>
  <c r="L120"/>
  <c r="I121"/>
  <c r="J121" s="1"/>
  <c r="L121"/>
  <c r="I122"/>
  <c r="J122" s="1"/>
  <c r="L122"/>
  <c r="I124"/>
  <c r="J124" s="1"/>
  <c r="L124"/>
  <c r="I125"/>
  <c r="J125" s="1"/>
  <c r="L125"/>
  <c r="I126"/>
  <c r="J126" s="1"/>
  <c r="L126"/>
  <c r="I127"/>
  <c r="J127" s="1"/>
  <c r="L127"/>
  <c r="I128"/>
  <c r="J128" s="1"/>
  <c r="L128"/>
  <c r="I129"/>
  <c r="J129" s="1"/>
  <c r="L129"/>
  <c r="I130"/>
  <c r="J130" s="1"/>
  <c r="L130"/>
  <c r="I131"/>
  <c r="J131" s="1"/>
  <c r="L131"/>
  <c r="I132"/>
  <c r="J132" s="1"/>
  <c r="L132"/>
  <c r="I133"/>
  <c r="J133" s="1"/>
  <c r="L133"/>
  <c r="I134"/>
  <c r="J134" s="1"/>
  <c r="L134"/>
  <c r="I135"/>
  <c r="J135" s="1"/>
  <c r="L135"/>
  <c r="I136"/>
  <c r="J136" s="1"/>
  <c r="L136"/>
  <c r="I137"/>
  <c r="J137" s="1"/>
  <c r="L137"/>
  <c r="I138"/>
  <c r="J138" s="1"/>
  <c r="L138"/>
  <c r="I139"/>
  <c r="J139" s="1"/>
  <c r="L139"/>
  <c r="I140"/>
  <c r="J140" s="1"/>
  <c r="L140"/>
  <c r="I141"/>
  <c r="J141" s="1"/>
  <c r="L141"/>
  <c r="I146"/>
  <c r="J146" s="1"/>
  <c r="L146"/>
  <c r="I147"/>
  <c r="J147" s="1"/>
  <c r="L147"/>
  <c r="I148"/>
  <c r="J148" s="1"/>
  <c r="L148"/>
  <c r="I150"/>
  <c r="J150" s="1"/>
  <c r="L150"/>
  <c r="I151"/>
  <c r="J151" s="1"/>
  <c r="L151"/>
  <c r="I152"/>
  <c r="J152" s="1"/>
  <c r="L152"/>
  <c r="I154"/>
  <c r="J154" s="1"/>
  <c r="L154"/>
  <c r="I155"/>
  <c r="J155" s="1"/>
  <c r="L155"/>
  <c r="I156"/>
  <c r="J156" s="1"/>
  <c r="L156"/>
  <c r="I159"/>
  <c r="J159" s="1"/>
  <c r="L159"/>
  <c r="I160"/>
  <c r="J160" s="1"/>
  <c r="L160"/>
  <c r="I161"/>
  <c r="J161" s="1"/>
  <c r="L161"/>
  <c r="I162"/>
  <c r="J162" s="1"/>
  <c r="L162"/>
  <c r="I163"/>
  <c r="J163" s="1"/>
  <c r="L163"/>
  <c r="I164"/>
  <c r="J164" s="1"/>
  <c r="L164"/>
  <c r="I165"/>
  <c r="J165" s="1"/>
  <c r="L165"/>
  <c r="I166"/>
  <c r="J166" s="1"/>
  <c r="L166"/>
  <c r="I167"/>
  <c r="J167" s="1"/>
  <c r="L167"/>
  <c r="I168"/>
  <c r="J168" s="1"/>
  <c r="L168"/>
  <c r="I169"/>
  <c r="J169" s="1"/>
  <c r="L169"/>
  <c r="I170"/>
  <c r="J170" s="1"/>
  <c r="L170"/>
  <c r="I171"/>
  <c r="J171" s="1"/>
  <c r="L171"/>
  <c r="I172"/>
  <c r="J172" s="1"/>
  <c r="L172"/>
  <c r="I173"/>
  <c r="J173" s="1"/>
  <c r="L173"/>
  <c r="I174"/>
  <c r="J174" s="1"/>
  <c r="L174"/>
  <c r="I175"/>
  <c r="J175" s="1"/>
  <c r="L175"/>
  <c r="I176"/>
  <c r="J176" s="1"/>
  <c r="L176"/>
  <c r="I177"/>
  <c r="J177" s="1"/>
  <c r="L177"/>
  <c r="I178"/>
  <c r="J178" s="1"/>
  <c r="L178"/>
  <c r="I179"/>
  <c r="J179" s="1"/>
  <c r="L179"/>
  <c r="I180"/>
  <c r="J180" s="1"/>
  <c r="L180"/>
  <c r="I181"/>
  <c r="J181" s="1"/>
  <c r="L181"/>
  <c r="I182"/>
  <c r="J182" s="1"/>
  <c r="L182"/>
  <c r="I183"/>
  <c r="J183" s="1"/>
  <c r="L183"/>
  <c r="I184"/>
  <c r="J184" s="1"/>
  <c r="L184"/>
  <c r="I185"/>
  <c r="J185" s="1"/>
  <c r="L185"/>
  <c r="I186"/>
  <c r="J186" s="1"/>
  <c r="L186"/>
  <c r="I187"/>
  <c r="J187" s="1"/>
  <c r="L187"/>
  <c r="I188"/>
  <c r="J188" s="1"/>
  <c r="L188"/>
  <c r="I189"/>
  <c r="J189" s="1"/>
  <c r="L189"/>
  <c r="I190"/>
  <c r="J190" s="1"/>
  <c r="L190"/>
  <c r="I191"/>
  <c r="J191" s="1"/>
  <c r="L191"/>
  <c r="I192"/>
  <c r="J192" s="1"/>
  <c r="L192"/>
  <c r="I193"/>
  <c r="J193" s="1"/>
  <c r="L193"/>
  <c r="I194"/>
  <c r="J194" s="1"/>
  <c r="L194"/>
  <c r="I195"/>
  <c r="J195" s="1"/>
  <c r="L195"/>
  <c r="I197"/>
  <c r="J197" s="1"/>
  <c r="L197"/>
  <c r="I198"/>
  <c r="J198" s="1"/>
  <c r="L198"/>
  <c r="I199"/>
  <c r="J199" s="1"/>
  <c r="L199"/>
  <c r="I200"/>
  <c r="J200" s="1"/>
  <c r="L200"/>
  <c r="I201"/>
  <c r="J201" s="1"/>
  <c r="L201"/>
  <c r="I202"/>
  <c r="J202" s="1"/>
  <c r="L202"/>
  <c r="I203"/>
  <c r="J203" s="1"/>
  <c r="L203"/>
  <c r="I204"/>
  <c r="J204" s="1"/>
  <c r="L204"/>
  <c r="I205"/>
  <c r="J205" s="1"/>
  <c r="L205"/>
  <c r="I206"/>
  <c r="J206" s="1"/>
  <c r="L206"/>
  <c r="I207"/>
  <c r="J207" s="1"/>
  <c r="L207"/>
  <c r="I208"/>
  <c r="J208" s="1"/>
  <c r="L208"/>
  <c r="I209"/>
  <c r="J209" s="1"/>
  <c r="L209"/>
  <c r="I210"/>
  <c r="J210" s="1"/>
  <c r="L210"/>
  <c r="I211"/>
  <c r="J211" s="1"/>
  <c r="L211"/>
  <c r="I212"/>
  <c r="J212" s="1"/>
  <c r="L212"/>
  <c r="I213"/>
  <c r="J213" s="1"/>
  <c r="L213"/>
  <c r="I214"/>
  <c r="J214" s="1"/>
  <c r="L214"/>
  <c r="I215"/>
  <c r="J215" s="1"/>
  <c r="L215"/>
  <c r="I216"/>
  <c r="J216" s="1"/>
  <c r="L216"/>
  <c r="I217"/>
  <c r="J217" s="1"/>
  <c r="L217"/>
  <c r="I218"/>
  <c r="J218" s="1"/>
  <c r="L218"/>
  <c r="I219"/>
  <c r="J219" s="1"/>
  <c r="L219"/>
  <c r="I220"/>
  <c r="J220" s="1"/>
  <c r="L220"/>
  <c r="I221"/>
  <c r="J221" s="1"/>
  <c r="L221"/>
  <c r="I222"/>
  <c r="J222" s="1"/>
  <c r="L222"/>
  <c r="I223"/>
  <c r="J223" s="1"/>
  <c r="L223"/>
  <c r="I224"/>
  <c r="J224" s="1"/>
  <c r="L224"/>
  <c r="I225"/>
  <c r="J225" s="1"/>
  <c r="L225"/>
  <c r="I226"/>
  <c r="J226" s="1"/>
  <c r="L226"/>
  <c r="I227"/>
  <c r="J227" s="1"/>
  <c r="L227"/>
  <c r="I228"/>
  <c r="J228" s="1"/>
  <c r="L228"/>
  <c r="I229"/>
  <c r="J229" s="1"/>
  <c r="L229"/>
  <c r="I230"/>
  <c r="J230" s="1"/>
  <c r="L230"/>
  <c r="I231"/>
  <c r="J231" s="1"/>
  <c r="L231"/>
  <c r="I232"/>
  <c r="J232" s="1"/>
  <c r="L232"/>
  <c r="I233"/>
  <c r="J233" s="1"/>
  <c r="L233"/>
  <c r="I234"/>
  <c r="J234" s="1"/>
  <c r="L234"/>
  <c r="I235"/>
  <c r="J235" s="1"/>
  <c r="L235"/>
  <c r="I236"/>
  <c r="J236" s="1"/>
  <c r="L236"/>
  <c r="I237"/>
  <c r="J237" s="1"/>
  <c r="L237"/>
  <c r="I238"/>
  <c r="J238" s="1"/>
  <c r="L238"/>
  <c r="I239"/>
  <c r="J239" s="1"/>
  <c r="L239"/>
  <c r="I240"/>
  <c r="J240" s="1"/>
  <c r="L240"/>
  <c r="I241"/>
  <c r="J241" s="1"/>
  <c r="L241"/>
  <c r="I242"/>
  <c r="J242" s="1"/>
  <c r="L242"/>
  <c r="I243"/>
  <c r="J243" s="1"/>
  <c r="L243"/>
  <c r="I244"/>
  <c r="J244" s="1"/>
  <c r="L244"/>
  <c r="I245"/>
  <c r="J245" s="1"/>
  <c r="L245"/>
  <c r="I259"/>
  <c r="J259" s="1"/>
  <c r="L259"/>
  <c r="I260"/>
  <c r="J260" s="1"/>
  <c r="L260"/>
  <c r="I261"/>
  <c r="J261" s="1"/>
  <c r="L261"/>
  <c r="I262"/>
  <c r="J262" s="1"/>
  <c r="L262"/>
  <c r="I263"/>
  <c r="J263" s="1"/>
  <c r="L263"/>
  <c r="I264"/>
  <c r="J264" s="1"/>
  <c r="L264"/>
  <c r="I265"/>
  <c r="J265" s="1"/>
  <c r="L265"/>
  <c r="I266"/>
  <c r="J266" s="1"/>
  <c r="L266"/>
  <c r="I267"/>
  <c r="J267" s="1"/>
  <c r="L267"/>
  <c r="I268"/>
  <c r="J268" s="1"/>
  <c r="L268"/>
  <c r="I269"/>
  <c r="J269" s="1"/>
  <c r="L269"/>
  <c r="I270"/>
  <c r="J270" s="1"/>
  <c r="L270"/>
  <c r="I271"/>
  <c r="J271" s="1"/>
  <c r="L271"/>
  <c r="I272"/>
  <c r="J272" s="1"/>
  <c r="L272"/>
  <c r="I273"/>
  <c r="J273" s="1"/>
  <c r="L273"/>
  <c r="I274"/>
  <c r="J274" s="1"/>
  <c r="L274"/>
  <c r="I275"/>
  <c r="J275" s="1"/>
  <c r="L275"/>
  <c r="I276"/>
  <c r="J276" s="1"/>
  <c r="L276"/>
  <c r="I277"/>
  <c r="J277" s="1"/>
  <c r="L277"/>
  <c r="I278"/>
  <c r="J278" s="1"/>
  <c r="I281"/>
  <c r="J281" s="1"/>
  <c r="I282"/>
  <c r="J282" s="1"/>
  <c r="L282"/>
  <c r="I283"/>
  <c r="J283" s="1"/>
  <c r="L283"/>
  <c r="I284"/>
  <c r="J284" s="1"/>
  <c r="L284"/>
  <c r="I285"/>
  <c r="J285" s="1"/>
  <c r="L285"/>
  <c r="I286"/>
  <c r="J286" s="1"/>
  <c r="L286"/>
  <c r="I287"/>
  <c r="J287" s="1"/>
  <c r="L287"/>
  <c r="I288"/>
  <c r="J288" s="1"/>
  <c r="L288"/>
  <c r="I289"/>
  <c r="J289" s="1"/>
  <c r="L289"/>
  <c r="I290"/>
  <c r="J290" s="1"/>
  <c r="L290"/>
  <c r="I291"/>
  <c r="J291" s="1"/>
  <c r="L291"/>
  <c r="I292"/>
  <c r="J292" s="1"/>
  <c r="L292"/>
  <c r="I293"/>
  <c r="J293" s="1"/>
  <c r="L293"/>
  <c r="I296"/>
  <c r="J296" s="1"/>
  <c r="L296"/>
  <c r="I297"/>
  <c r="J297" s="1"/>
  <c r="L297"/>
  <c r="I298"/>
  <c r="J298" s="1"/>
  <c r="L298"/>
  <c r="I299"/>
  <c r="J299" s="1"/>
  <c r="L299"/>
  <c r="I300"/>
  <c r="J300" s="1"/>
  <c r="L300"/>
  <c r="I301"/>
  <c r="J301" s="1"/>
  <c r="L301"/>
  <c r="I302"/>
  <c r="J302" s="1"/>
  <c r="L302"/>
  <c r="I303"/>
  <c r="J303" s="1"/>
  <c r="L303"/>
  <c r="I304"/>
  <c r="J304" s="1"/>
  <c r="L304"/>
  <c r="I305"/>
  <c r="J305" s="1"/>
  <c r="L305"/>
  <c r="I306"/>
  <c r="J306" s="1"/>
  <c r="L306"/>
  <c r="I312"/>
  <c r="J312" s="1"/>
  <c r="L312"/>
  <c r="I313"/>
  <c r="J313" s="1"/>
  <c r="L313"/>
  <c r="I314"/>
  <c r="J314" s="1"/>
  <c r="L314"/>
  <c r="I315"/>
  <c r="J315" s="1"/>
  <c r="L315"/>
  <c r="I317"/>
  <c r="J317" s="1"/>
  <c r="L317"/>
  <c r="I319"/>
  <c r="J319" s="1"/>
  <c r="L319"/>
  <c r="I320"/>
  <c r="J320" s="1"/>
  <c r="L320"/>
  <c r="I321"/>
  <c r="J321" s="1"/>
  <c r="L321"/>
  <c r="I322"/>
  <c r="J322" s="1"/>
  <c r="L322"/>
  <c r="I323"/>
  <c r="J323" s="1"/>
  <c r="L323"/>
  <c r="I324"/>
  <c r="J324" s="1"/>
  <c r="L324"/>
  <c r="I325"/>
  <c r="J325" s="1"/>
  <c r="L325"/>
  <c r="I326"/>
  <c r="J326" s="1"/>
  <c r="L326"/>
  <c r="I330"/>
  <c r="J330" s="1"/>
  <c r="L330"/>
  <c r="I331"/>
  <c r="J331" s="1"/>
  <c r="L331"/>
  <c r="I332"/>
  <c r="J332" s="1"/>
  <c r="L332"/>
  <c r="I333"/>
  <c r="J333" s="1"/>
  <c r="L333"/>
  <c r="I334"/>
  <c r="J334" s="1"/>
  <c r="L334"/>
  <c r="I335"/>
  <c r="J335" s="1"/>
  <c r="L335"/>
  <c r="I336"/>
  <c r="J336" s="1"/>
  <c r="L336"/>
  <c r="I337"/>
  <c r="J337" s="1"/>
  <c r="L337"/>
  <c r="I344"/>
  <c r="J344" s="1"/>
  <c r="L344"/>
  <c r="I345"/>
  <c r="J345" s="1"/>
  <c r="L345"/>
  <c r="I346"/>
  <c r="J346" s="1"/>
  <c r="L346"/>
  <c r="I347"/>
  <c r="J347" s="1"/>
  <c r="L347"/>
  <c r="I348"/>
  <c r="J348" s="1"/>
  <c r="L348"/>
  <c r="I349"/>
  <c r="J349" s="1"/>
  <c r="L349"/>
  <c r="I350"/>
  <c r="J350" s="1"/>
  <c r="L350"/>
  <c r="I351"/>
  <c r="J351" s="1"/>
  <c r="L351"/>
  <c r="I352"/>
  <c r="J352" s="1"/>
  <c r="L352"/>
  <c r="I363"/>
  <c r="J363" s="1"/>
  <c r="L363"/>
  <c r="I364"/>
  <c r="J364" s="1"/>
  <c r="L364"/>
  <c r="I365"/>
  <c r="J365" s="1"/>
  <c r="L365"/>
  <c r="I366"/>
  <c r="J366" s="1"/>
  <c r="L366"/>
  <c r="I367"/>
  <c r="J367" s="1"/>
  <c r="L367"/>
  <c r="I368"/>
  <c r="J368" s="1"/>
  <c r="L368"/>
  <c r="I369"/>
  <c r="J369" s="1"/>
  <c r="L369"/>
  <c r="I371"/>
  <c r="J371" s="1"/>
  <c r="L371"/>
  <c r="I372"/>
  <c r="J372" s="1"/>
  <c r="L372"/>
  <c r="I373"/>
  <c r="J373" s="1"/>
  <c r="L373"/>
  <c r="I374"/>
  <c r="J374" s="1"/>
  <c r="L374"/>
  <c r="I375"/>
  <c r="J375" s="1"/>
  <c r="L375"/>
  <c r="I376"/>
  <c r="J376" s="1"/>
  <c r="L376"/>
  <c r="I377"/>
  <c r="J377" s="1"/>
  <c r="L377"/>
  <c r="I378"/>
  <c r="J378" s="1"/>
  <c r="L378"/>
  <c r="I379"/>
  <c r="J379" s="1"/>
  <c r="L379"/>
  <c r="I380"/>
  <c r="J380" s="1"/>
  <c r="L380"/>
  <c r="I381"/>
  <c r="J381" s="1"/>
  <c r="L381"/>
  <c r="I382"/>
  <c r="J382" s="1"/>
  <c r="L382"/>
  <c r="I383"/>
  <c r="J383" s="1"/>
  <c r="L383"/>
  <c r="I384"/>
  <c r="J384" s="1"/>
  <c r="L384"/>
  <c r="I385"/>
  <c r="J385" s="1"/>
  <c r="L385"/>
  <c r="I386"/>
  <c r="J386" s="1"/>
  <c r="L386"/>
  <c r="I387"/>
  <c r="J387" s="1"/>
  <c r="L387"/>
  <c r="I410"/>
  <c r="J410" s="1"/>
  <c r="L410"/>
  <c r="I411"/>
  <c r="J411" s="1"/>
  <c r="L411"/>
  <c r="I412"/>
  <c r="J412" s="1"/>
  <c r="L412"/>
  <c r="I413"/>
  <c r="J413" s="1"/>
  <c r="L413"/>
  <c r="I416"/>
  <c r="J416" s="1"/>
  <c r="L416"/>
  <c r="I418"/>
  <c r="J418" s="1"/>
  <c r="L418"/>
  <c r="I422"/>
  <c r="J422" s="1"/>
  <c r="L422"/>
  <c r="I423"/>
  <c r="J423" s="1"/>
  <c r="L423"/>
  <c r="I424"/>
  <c r="J424" s="1"/>
  <c r="L424"/>
  <c r="I425"/>
  <c r="J425" s="1"/>
  <c r="L425"/>
  <c r="I426"/>
  <c r="J426" s="1"/>
  <c r="L426"/>
  <c r="I427"/>
  <c r="J427" s="1"/>
  <c r="L427"/>
  <c r="I428"/>
  <c r="J428" s="1"/>
  <c r="L428"/>
  <c r="I432"/>
  <c r="J432" s="1"/>
  <c r="L432"/>
  <c r="I433"/>
  <c r="J433" s="1"/>
  <c r="L433"/>
  <c r="I434"/>
  <c r="J434" s="1"/>
  <c r="L434"/>
  <c r="I435"/>
  <c r="J435" s="1"/>
  <c r="L435"/>
  <c r="I436"/>
  <c r="J436" s="1"/>
  <c r="L436"/>
  <c r="I437"/>
  <c r="J437" s="1"/>
  <c r="L437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I463"/>
  <c r="J463" s="1"/>
  <c r="L463"/>
  <c r="I464"/>
  <c r="J464" s="1"/>
  <c r="L464"/>
  <c r="I465"/>
  <c r="J465" s="1"/>
  <c r="L465"/>
  <c r="I466"/>
  <c r="J466" s="1"/>
  <c r="L466"/>
  <c r="I467"/>
  <c r="J467" s="1"/>
  <c r="L467"/>
  <c r="I468"/>
  <c r="J468" s="1"/>
  <c r="L468"/>
  <c r="I469"/>
  <c r="J469" s="1"/>
  <c r="L469"/>
  <c r="I470"/>
  <c r="J470" s="1"/>
  <c r="L470"/>
  <c r="I471"/>
  <c r="J471" s="1"/>
  <c r="L471"/>
  <c r="I472"/>
  <c r="J472" s="1"/>
  <c r="L472"/>
  <c r="I473"/>
  <c r="J473" s="1"/>
  <c r="L473"/>
  <c r="I474"/>
  <c r="J474" s="1"/>
  <c r="L474"/>
  <c r="I475"/>
  <c r="J475" s="1"/>
  <c r="L475"/>
  <c r="I476"/>
  <c r="J476" s="1"/>
  <c r="L476"/>
  <c r="I477"/>
  <c r="J477" s="1"/>
  <c r="L477"/>
  <c r="I478"/>
  <c r="J478" s="1"/>
  <c r="L478"/>
  <c r="I479"/>
  <c r="J479" s="1"/>
  <c r="L479"/>
  <c r="I480"/>
  <c r="J480" s="1"/>
  <c r="L480"/>
  <c r="I481"/>
  <c r="J481" s="1"/>
  <c r="L481"/>
  <c r="I482"/>
  <c r="J482" s="1"/>
  <c r="L482"/>
  <c r="I484"/>
  <c r="J484" s="1"/>
  <c r="L484"/>
  <c r="I485"/>
  <c r="J485" s="1"/>
  <c r="L485"/>
  <c r="I486"/>
  <c r="J486" s="1"/>
  <c r="L486"/>
  <c r="I487"/>
  <c r="J487" s="1"/>
  <c r="L487"/>
  <c r="I488"/>
  <c r="J488" s="1"/>
  <c r="L488"/>
  <c r="I489"/>
  <c r="J489" s="1"/>
  <c r="L489"/>
  <c r="I490"/>
  <c r="J490" s="1"/>
  <c r="L490"/>
  <c r="I491"/>
  <c r="J491" s="1"/>
  <c r="L491"/>
  <c r="I492"/>
  <c r="J492" s="1"/>
  <c r="L492"/>
  <c r="I493"/>
  <c r="J493" s="1"/>
  <c r="L493"/>
  <c r="I494"/>
  <c r="J494" s="1"/>
  <c r="L494"/>
  <c r="I495"/>
  <c r="J495" s="1"/>
  <c r="L495"/>
  <c r="I496"/>
  <c r="J496" s="1"/>
  <c r="L496"/>
  <c r="I497"/>
  <c r="J497" s="1"/>
  <c r="L497"/>
  <c r="I498"/>
  <c r="J498" s="1"/>
  <c r="L498"/>
  <c r="I499"/>
  <c r="J499" s="1"/>
  <c r="L499"/>
  <c r="I500"/>
  <c r="J500" s="1"/>
  <c r="L500"/>
  <c r="I501"/>
  <c r="J501" s="1"/>
  <c r="L501"/>
  <c r="I502"/>
  <c r="J502" s="1"/>
  <c r="L502"/>
  <c r="I503"/>
  <c r="J503" s="1"/>
  <c r="L503"/>
  <c r="I504"/>
  <c r="J504" s="1"/>
  <c r="L504"/>
  <c r="I505"/>
  <c r="J505" s="1"/>
  <c r="L505"/>
  <c r="I506"/>
  <c r="J506" s="1"/>
  <c r="L506"/>
  <c r="I507"/>
  <c r="J507" s="1"/>
  <c r="L507"/>
  <c r="I508"/>
  <c r="J508" s="1"/>
  <c r="L508"/>
  <c r="I509"/>
  <c r="J509" s="1"/>
  <c r="L509"/>
  <c r="I510"/>
  <c r="J510" s="1"/>
  <c r="L510"/>
  <c r="I511"/>
  <c r="J511" s="1"/>
  <c r="L511"/>
  <c r="I512"/>
  <c r="J512" s="1"/>
  <c r="L512"/>
  <c r="I513"/>
  <c r="J513" s="1"/>
  <c r="L513"/>
  <c r="I514"/>
  <c r="J514" s="1"/>
  <c r="L514"/>
  <c r="I515"/>
  <c r="J515" s="1"/>
  <c r="L515"/>
  <c r="I516"/>
  <c r="J516" s="1"/>
  <c r="L516"/>
  <c r="I517"/>
  <c r="J517" s="1"/>
  <c r="L517"/>
  <c r="I518"/>
  <c r="J518" s="1"/>
  <c r="L518"/>
  <c r="I519"/>
  <c r="J519" s="1"/>
  <c r="L519"/>
  <c r="I520"/>
  <c r="J520" s="1"/>
  <c r="L520"/>
  <c r="I521"/>
  <c r="J521" s="1"/>
  <c r="L521"/>
  <c r="I522"/>
  <c r="J522" s="1"/>
  <c r="L522"/>
  <c r="I523"/>
  <c r="J523" s="1"/>
  <c r="L523"/>
  <c r="I524"/>
  <c r="J524" s="1"/>
  <c r="L524"/>
  <c r="I525"/>
  <c r="J525" s="1"/>
  <c r="L525"/>
  <c r="I526"/>
  <c r="J526" s="1"/>
  <c r="L526"/>
  <c r="I527"/>
  <c r="J527" s="1"/>
  <c r="L527"/>
  <c r="I528"/>
  <c r="J528" s="1"/>
  <c r="L528"/>
  <c r="I529"/>
  <c r="J529" s="1"/>
  <c r="L529"/>
  <c r="I530"/>
  <c r="J530" s="1"/>
  <c r="L530"/>
  <c r="I531"/>
  <c r="J531" s="1"/>
  <c r="L531"/>
  <c r="I532"/>
  <c r="J532" s="1"/>
  <c r="L532"/>
  <c r="I533"/>
  <c r="J533" s="1"/>
  <c r="L533"/>
  <c r="I534"/>
  <c r="J534" s="1"/>
  <c r="L534"/>
  <c r="I535"/>
  <c r="J535" s="1"/>
  <c r="L535"/>
  <c r="I536"/>
  <c r="J536" s="1"/>
  <c r="L536"/>
  <c r="I537"/>
  <c r="J537" s="1"/>
  <c r="L537"/>
  <c r="I538"/>
  <c r="J538" s="1"/>
  <c r="L538"/>
  <c r="I539"/>
  <c r="J539" s="1"/>
  <c r="L539"/>
  <c r="I540"/>
  <c r="J540" s="1"/>
  <c r="L540"/>
  <c r="I541"/>
  <c r="J541" s="1"/>
  <c r="L541"/>
  <c r="I542"/>
  <c r="J542" s="1"/>
  <c r="L542"/>
  <c r="I543"/>
  <c r="J543" s="1"/>
  <c r="L543"/>
  <c r="I544"/>
  <c r="J544" s="1"/>
  <c r="L544"/>
  <c r="I545"/>
  <c r="J545" s="1"/>
  <c r="L545"/>
  <c r="I546"/>
  <c r="J546" s="1"/>
  <c r="L546"/>
  <c r="I547"/>
  <c r="J547" s="1"/>
  <c r="L547"/>
  <c r="I548"/>
  <c r="J548" s="1"/>
  <c r="L548"/>
  <c r="I549"/>
  <c r="J549" s="1"/>
  <c r="L549"/>
  <c r="I550"/>
  <c r="J550" s="1"/>
  <c r="L550"/>
  <c r="I551"/>
  <c r="J551" s="1"/>
  <c r="L551"/>
  <c r="I552"/>
  <c r="J552" s="1"/>
  <c r="L552"/>
  <c r="I553"/>
  <c r="J553" s="1"/>
  <c r="L553"/>
  <c r="I554"/>
  <c r="J554" s="1"/>
  <c r="L554"/>
  <c r="I555"/>
  <c r="J555" s="1"/>
  <c r="L555"/>
  <c r="I557"/>
  <c r="J557" s="1"/>
  <c r="L557"/>
  <c r="I558"/>
  <c r="J558" s="1"/>
  <c r="L558"/>
  <c r="I559"/>
  <c r="J559" s="1"/>
  <c r="L559"/>
  <c r="I560"/>
  <c r="J560" s="1"/>
  <c r="L560"/>
  <c r="I561"/>
  <c r="J561" s="1"/>
  <c r="L561"/>
  <c r="I575"/>
  <c r="J575" s="1"/>
  <c r="L575"/>
  <c r="I576"/>
  <c r="J576" s="1"/>
  <c r="L576"/>
  <c r="I577"/>
  <c r="J577" s="1"/>
  <c r="L577"/>
  <c r="I578"/>
  <c r="J578" s="1"/>
  <c r="L578"/>
  <c r="I579"/>
  <c r="J579" s="1"/>
  <c r="L579"/>
  <c r="I580"/>
  <c r="J580" s="1"/>
  <c r="L580"/>
  <c r="I581"/>
  <c r="J581" s="1"/>
  <c r="L581"/>
  <c r="I582"/>
  <c r="J582" s="1"/>
  <c r="L582"/>
  <c r="I583"/>
  <c r="J583" s="1"/>
  <c r="L583"/>
  <c r="I584"/>
  <c r="J584" s="1"/>
  <c r="L584"/>
  <c r="I585"/>
  <c r="J585" s="1"/>
  <c r="L585"/>
  <c r="I586"/>
  <c r="J586" s="1"/>
  <c r="L586"/>
  <c r="I587"/>
  <c r="J587" s="1"/>
  <c r="L587"/>
  <c r="I589"/>
  <c r="J589" s="1"/>
  <c r="L589"/>
  <c r="I590"/>
  <c r="J590" s="1"/>
  <c r="L590"/>
  <c r="I591"/>
  <c r="J591" s="1"/>
  <c r="L591"/>
  <c r="I592"/>
  <c r="J592" s="1"/>
  <c r="L592"/>
  <c r="I593"/>
  <c r="J593" s="1"/>
  <c r="L593"/>
  <c r="I594"/>
  <c r="J594" s="1"/>
  <c r="L594"/>
  <c r="I595"/>
  <c r="J595" s="1"/>
  <c r="L595"/>
  <c r="I596"/>
  <c r="J596" s="1"/>
  <c r="L596"/>
  <c r="I597"/>
  <c r="J597" s="1"/>
  <c r="L597"/>
  <c r="I598"/>
  <c r="J598" s="1"/>
  <c r="L598"/>
  <c r="I599"/>
  <c r="J599" s="1"/>
  <c r="L599"/>
  <c r="I600"/>
  <c r="J600" s="1"/>
  <c r="L600"/>
  <c r="I601"/>
  <c r="J601" s="1"/>
  <c r="L601"/>
  <c r="I602"/>
  <c r="J602" s="1"/>
  <c r="L602"/>
  <c r="I604"/>
  <c r="J604" s="1"/>
  <c r="L604"/>
  <c r="I605"/>
  <c r="J605" s="1"/>
  <c r="L605"/>
  <c r="I607"/>
  <c r="J607" s="1"/>
  <c r="L607"/>
  <c r="I608"/>
  <c r="J608" s="1"/>
  <c r="L608"/>
  <c r="I609"/>
  <c r="J609" s="1"/>
  <c r="L609"/>
  <c r="I612"/>
  <c r="J612" s="1"/>
  <c r="L612"/>
  <c r="I613"/>
  <c r="J613" s="1"/>
  <c r="L613"/>
  <c r="I614"/>
  <c r="J614" s="1"/>
  <c r="L614"/>
  <c r="I615"/>
  <c r="J615" s="1"/>
  <c r="L615"/>
  <c r="I616"/>
  <c r="J616" s="1"/>
  <c r="L616"/>
  <c r="I617"/>
  <c r="J617" s="1"/>
  <c r="L617"/>
  <c r="I618"/>
  <c r="J618" s="1"/>
  <c r="L618"/>
  <c r="I619"/>
  <c r="J619" s="1"/>
  <c r="L619"/>
  <c r="I620"/>
  <c r="J620" s="1"/>
  <c r="L620"/>
  <c r="I621"/>
  <c r="J621" s="1"/>
  <c r="L621"/>
  <c r="I622"/>
  <c r="J622" s="1"/>
  <c r="L622"/>
  <c r="I635"/>
  <c r="J635" s="1"/>
  <c r="L635"/>
  <c r="I636"/>
  <c r="J636" s="1"/>
  <c r="L636"/>
  <c r="I637"/>
  <c r="J637" s="1"/>
  <c r="L637"/>
  <c r="I638"/>
  <c r="J638" s="1"/>
  <c r="L638"/>
  <c r="I639"/>
  <c r="J639" s="1"/>
  <c r="L639"/>
  <c r="I640"/>
  <c r="J640" s="1"/>
  <c r="L640"/>
  <c r="I641"/>
  <c r="J641" s="1"/>
  <c r="L641"/>
  <c r="I642"/>
  <c r="J642" s="1"/>
  <c r="L642"/>
  <c r="I643"/>
  <c r="J643" s="1"/>
  <c r="L643"/>
  <c r="I644"/>
  <c r="J644" s="1"/>
  <c r="L644"/>
  <c r="I645"/>
  <c r="J645" s="1"/>
  <c r="L645"/>
  <c r="I646"/>
  <c r="J646" s="1"/>
  <c r="L646"/>
  <c r="I647"/>
  <c r="J647" s="1"/>
  <c r="L647"/>
  <c r="I648"/>
  <c r="J648" s="1"/>
  <c r="L648"/>
  <c r="I649"/>
  <c r="J649" s="1"/>
  <c r="L649"/>
  <c r="I650"/>
  <c r="J650" s="1"/>
  <c r="L650"/>
  <c r="I651"/>
  <c r="J651" s="1"/>
  <c r="L651"/>
  <c r="I652"/>
  <c r="J652" s="1"/>
  <c r="L652"/>
  <c r="I653"/>
  <c r="J653" s="1"/>
  <c r="L653"/>
  <c r="I654"/>
  <c r="J654" s="1"/>
  <c r="L654"/>
  <c r="I655"/>
  <c r="J655" s="1"/>
  <c r="L655"/>
  <c r="I656"/>
  <c r="J656" s="1"/>
  <c r="L656"/>
  <c r="I657"/>
  <c r="J657" s="1"/>
  <c r="L657"/>
  <c r="I659"/>
  <c r="J659" s="1"/>
  <c r="L659"/>
  <c r="I660"/>
  <c r="J660" s="1"/>
  <c r="L660"/>
  <c r="I661"/>
  <c r="J661" s="1"/>
  <c r="L661"/>
  <c r="I662"/>
  <c r="J662" s="1"/>
  <c r="L662"/>
  <c r="I663"/>
  <c r="J663" s="1"/>
  <c r="L663"/>
  <c r="I664"/>
  <c r="J664" s="1"/>
  <c r="L664"/>
  <c r="I665"/>
  <c r="J665" s="1"/>
  <c r="L665"/>
  <c r="I666"/>
  <c r="J666" s="1"/>
  <c r="L666"/>
  <c r="I667"/>
  <c r="J667" s="1"/>
  <c r="L667"/>
  <c r="I668"/>
  <c r="J668" s="1"/>
  <c r="L668"/>
  <c r="I669"/>
  <c r="J669" s="1"/>
  <c r="L669"/>
  <c r="I670"/>
  <c r="J670" s="1"/>
  <c r="L670"/>
  <c r="I671"/>
  <c r="J671" s="1"/>
  <c r="L671"/>
  <c r="I672"/>
  <c r="J672" s="1"/>
  <c r="L672"/>
  <c r="I673"/>
  <c r="J673" s="1"/>
  <c r="L673"/>
  <c r="I674"/>
  <c r="J674" s="1"/>
  <c r="L674"/>
  <c r="I676"/>
  <c r="J676" s="1"/>
  <c r="L676"/>
  <c r="I677"/>
  <c r="J677" s="1"/>
  <c r="L677"/>
  <c r="I678"/>
  <c r="J678" s="1"/>
  <c r="L678"/>
  <c r="I679"/>
  <c r="J679" s="1"/>
  <c r="L679"/>
  <c r="I680"/>
  <c r="J680" s="1"/>
  <c r="L680"/>
  <c r="I681"/>
  <c r="J681" s="1"/>
  <c r="L681"/>
  <c r="I682"/>
  <c r="J682" s="1"/>
  <c r="L682"/>
  <c r="I683"/>
  <c r="J683" s="1"/>
  <c r="L683"/>
  <c r="I684"/>
  <c r="J684" s="1"/>
  <c r="L684"/>
  <c r="I685"/>
  <c r="J685" s="1"/>
  <c r="L685"/>
  <c r="I686"/>
  <c r="J686" s="1"/>
  <c r="L686"/>
  <c r="I687"/>
  <c r="J687" s="1"/>
  <c r="L687"/>
  <c r="I688"/>
  <c r="J688" s="1"/>
  <c r="L688"/>
  <c r="I689"/>
  <c r="J689" s="1"/>
  <c r="L689"/>
  <c r="I690"/>
  <c r="J690" s="1"/>
  <c r="L690"/>
  <c r="I691"/>
  <c r="J691" s="1"/>
  <c r="L691"/>
  <c r="I693"/>
  <c r="J693" s="1"/>
  <c r="L693"/>
  <c r="I694"/>
  <c r="J694" s="1"/>
  <c r="L694"/>
  <c r="I695"/>
  <c r="J695" s="1"/>
  <c r="L695"/>
  <c r="I696"/>
  <c r="J696" s="1"/>
  <c r="L696"/>
  <c r="I697"/>
  <c r="J697" s="1"/>
  <c r="L697"/>
  <c r="I698"/>
  <c r="J698" s="1"/>
  <c r="L698"/>
  <c r="I699"/>
  <c r="J699" s="1"/>
  <c r="L699"/>
  <c r="I700"/>
  <c r="J700" s="1"/>
  <c r="L700"/>
  <c r="I701"/>
  <c r="J701" s="1"/>
  <c r="L701"/>
  <c r="I702"/>
  <c r="J702" s="1"/>
  <c r="L702"/>
  <c r="I704"/>
  <c r="J704" s="1"/>
  <c r="L704"/>
  <c r="I706"/>
  <c r="J706" s="1"/>
  <c r="L706"/>
  <c r="I707"/>
  <c r="J707" s="1"/>
  <c r="L707"/>
  <c r="I710"/>
  <c r="J710" s="1"/>
  <c r="L710"/>
  <c r="I711"/>
  <c r="J711" s="1"/>
  <c r="L711"/>
  <c r="I712"/>
  <c r="J712" s="1"/>
  <c r="L712"/>
  <c r="I715"/>
  <c r="J715" s="1"/>
  <c r="L715"/>
  <c r="I716"/>
  <c r="J716" s="1"/>
  <c r="L716"/>
  <c r="I718"/>
  <c r="J718" s="1"/>
  <c r="L718"/>
  <c r="I719"/>
  <c r="J719" s="1"/>
  <c r="L719"/>
  <c r="I722"/>
  <c r="J722" s="1"/>
  <c r="L722"/>
  <c r="I723"/>
  <c r="J723" s="1"/>
  <c r="L723"/>
  <c r="I724"/>
  <c r="J724" s="1"/>
  <c r="L724"/>
  <c r="I725"/>
  <c r="J725" s="1"/>
  <c r="L725"/>
  <c r="I726"/>
  <c r="J726" s="1"/>
  <c r="L726"/>
  <c r="I727"/>
  <c r="J727" s="1"/>
  <c r="L727"/>
  <c r="I728"/>
  <c r="J728" s="1"/>
  <c r="L728"/>
  <c r="I729"/>
  <c r="J729" s="1"/>
  <c r="L729"/>
  <c r="I730"/>
  <c r="J730" s="1"/>
  <c r="L730"/>
  <c r="I731"/>
  <c r="J731" s="1"/>
  <c r="L731"/>
  <c r="I732"/>
  <c r="J732" s="1"/>
  <c r="L732"/>
  <c r="I733"/>
  <c r="J733" s="1"/>
  <c r="L733"/>
  <c r="I734"/>
  <c r="J734" s="1"/>
  <c r="L734"/>
  <c r="I735"/>
  <c r="J735" s="1"/>
  <c r="L735"/>
  <c r="I736"/>
  <c r="J736" s="1"/>
  <c r="L736"/>
  <c r="I737"/>
  <c r="J737" s="1"/>
  <c r="L737"/>
  <c r="I738"/>
  <c r="J738" s="1"/>
  <c r="L738"/>
  <c r="I739"/>
  <c r="J739" s="1"/>
  <c r="L739"/>
  <c r="I740"/>
  <c r="J740" s="1"/>
  <c r="L740"/>
  <c r="I741"/>
  <c r="J741" s="1"/>
  <c r="L741"/>
  <c r="I742"/>
  <c r="J742" s="1"/>
  <c r="L742"/>
  <c r="I743"/>
  <c r="J743" s="1"/>
  <c r="L743"/>
  <c r="I744"/>
  <c r="J744" s="1"/>
  <c r="L744"/>
  <c r="I745"/>
  <c r="J745" s="1"/>
  <c r="L745"/>
  <c r="I747"/>
  <c r="J747" s="1"/>
  <c r="L747"/>
  <c r="I748"/>
  <c r="J748" s="1"/>
  <c r="L748"/>
  <c r="I751"/>
  <c r="J751" s="1"/>
  <c r="L751"/>
  <c r="I752"/>
  <c r="J752" s="1"/>
  <c r="L752"/>
  <c r="I753"/>
  <c r="J753" s="1"/>
  <c r="L753"/>
  <c r="I754"/>
  <c r="J754" s="1"/>
  <c r="L754"/>
  <c r="I755"/>
  <c r="J755" s="1"/>
  <c r="L755"/>
  <c r="I756"/>
  <c r="J756" s="1"/>
  <c r="L756"/>
  <c r="I757"/>
  <c r="J757" s="1"/>
  <c r="L757"/>
  <c r="I758"/>
  <c r="J758" s="1"/>
  <c r="L758"/>
  <c r="I796"/>
  <c r="J796" s="1"/>
  <c r="L796"/>
  <c r="I797"/>
  <c r="J797" s="1"/>
  <c r="L797"/>
  <c r="I798"/>
  <c r="J798" s="1"/>
  <c r="L798"/>
  <c r="I799"/>
  <c r="J799" s="1"/>
  <c r="L799"/>
  <c r="I800"/>
  <c r="J800" s="1"/>
  <c r="L800"/>
  <c r="I801"/>
  <c r="J801" s="1"/>
  <c r="L801"/>
  <c r="I802"/>
  <c r="J802" s="1"/>
  <c r="L802"/>
  <c r="I803"/>
  <c r="J803" s="1"/>
  <c r="L803"/>
  <c r="I804"/>
  <c r="J804" s="1"/>
  <c r="L804"/>
  <c r="I805"/>
  <c r="J805" s="1"/>
  <c r="L805"/>
  <c r="I806"/>
  <c r="J806" s="1"/>
  <c r="L806"/>
  <c r="I807"/>
  <c r="J807" s="1"/>
  <c r="L807"/>
  <c r="I808"/>
  <c r="J808" s="1"/>
  <c r="L808"/>
  <c r="I809"/>
  <c r="J809" s="1"/>
  <c r="L809"/>
  <c r="I810"/>
  <c r="J810" s="1"/>
  <c r="L810"/>
  <c r="I811"/>
  <c r="J811" s="1"/>
  <c r="L811"/>
  <c r="I812"/>
  <c r="J812" s="1"/>
  <c r="L812"/>
  <c r="I813"/>
  <c r="J813" s="1"/>
  <c r="L813"/>
  <c r="I814"/>
  <c r="J814" s="1"/>
  <c r="L814"/>
  <c r="I815"/>
  <c r="J815" s="1"/>
  <c r="L815"/>
  <c r="I816"/>
  <c r="J816" s="1"/>
  <c r="L816"/>
  <c r="I817"/>
  <c r="J817" s="1"/>
  <c r="L817"/>
  <c r="I818"/>
  <c r="J818" s="1"/>
  <c r="L818"/>
  <c r="I819"/>
  <c r="J819" s="1"/>
  <c r="L819"/>
  <c r="I820"/>
  <c r="J820" s="1"/>
  <c r="L820"/>
  <c r="I821"/>
  <c r="J821" s="1"/>
  <c r="L821"/>
  <c r="I822"/>
  <c r="J822" s="1"/>
  <c r="L822"/>
  <c r="I823"/>
  <c r="J823" s="1"/>
  <c r="L823"/>
  <c r="I824"/>
  <c r="J824" s="1"/>
  <c r="L824"/>
  <c r="I825"/>
  <c r="J825" s="1"/>
  <c r="L825"/>
  <c r="I826"/>
  <c r="J826" s="1"/>
  <c r="L826"/>
  <c r="I827"/>
  <c r="J827" s="1"/>
  <c r="L827"/>
  <c r="I829"/>
  <c r="J829" s="1"/>
  <c r="L829"/>
  <c r="I830"/>
  <c r="J830" s="1"/>
  <c r="L830"/>
  <c r="I831"/>
  <c r="J831" s="1"/>
  <c r="L831"/>
  <c r="I832"/>
  <c r="J832" s="1"/>
  <c r="L832"/>
  <c r="I833"/>
  <c r="J833" s="1"/>
  <c r="L833"/>
  <c r="I834"/>
  <c r="J834" s="1"/>
  <c r="L834"/>
  <c r="I836"/>
  <c r="J836" s="1"/>
  <c r="L836"/>
  <c r="I837"/>
  <c r="J837" s="1"/>
  <c r="L837"/>
  <c r="I838"/>
  <c r="J838" s="1"/>
  <c r="L838"/>
  <c r="I839"/>
  <c r="J839" s="1"/>
  <c r="L839"/>
  <c r="I840"/>
  <c r="J840" s="1"/>
  <c r="L840"/>
  <c r="I841"/>
  <c r="J841" s="1"/>
  <c r="L841"/>
  <c r="I842"/>
  <c r="J842" s="1"/>
  <c r="L842"/>
  <c r="I843"/>
  <c r="J843" s="1"/>
  <c r="L843"/>
  <c r="I844"/>
  <c r="J844" s="1"/>
  <c r="L844"/>
  <c r="I845"/>
  <c r="J845" s="1"/>
  <c r="L845"/>
  <c r="I846"/>
  <c r="J846" s="1"/>
  <c r="L846"/>
  <c r="I847"/>
  <c r="J847" s="1"/>
  <c r="L847"/>
  <c r="I848"/>
  <c r="J848" s="1"/>
  <c r="L848"/>
  <c r="I849"/>
  <c r="J849" s="1"/>
  <c r="L849"/>
  <c r="I850"/>
  <c r="J850" s="1"/>
  <c r="L850"/>
  <c r="I851"/>
  <c r="J851" s="1"/>
  <c r="L851"/>
  <c r="I852"/>
  <c r="J852" s="1"/>
  <c r="L852"/>
  <c r="I853"/>
  <c r="J853" s="1"/>
  <c r="L853"/>
  <c r="I854"/>
  <c r="J854" s="1"/>
  <c r="L854"/>
  <c r="I855"/>
  <c r="J855" s="1"/>
  <c r="L855"/>
  <c r="I856"/>
  <c r="J856" s="1"/>
  <c r="L856"/>
  <c r="I857"/>
  <c r="J857" s="1"/>
  <c r="L857"/>
  <c r="I858"/>
  <c r="J858" s="1"/>
  <c r="L858"/>
  <c r="I860"/>
  <c r="J860" s="1"/>
  <c r="L860"/>
  <c r="I861"/>
  <c r="J861" s="1"/>
  <c r="L861"/>
  <c r="I862"/>
  <c r="J862" s="1"/>
  <c r="L862"/>
  <c r="I863"/>
  <c r="J863" s="1"/>
  <c r="L863"/>
  <c r="I864"/>
  <c r="J864" s="1"/>
  <c r="L864"/>
  <c r="I871"/>
  <c r="J871" s="1"/>
  <c r="L871"/>
  <c r="I872"/>
  <c r="J872" s="1"/>
  <c r="L872"/>
  <c r="I873"/>
  <c r="J873" s="1"/>
  <c r="L873"/>
  <c r="I874"/>
  <c r="J874" s="1"/>
  <c r="L874"/>
  <c r="I875"/>
  <c r="J875" s="1"/>
  <c r="L875"/>
  <c r="I876"/>
  <c r="J876" s="1"/>
  <c r="L876"/>
  <c r="I877"/>
  <c r="J877" s="1"/>
  <c r="L877"/>
  <c r="I878"/>
  <c r="J878" s="1"/>
  <c r="L878"/>
  <c r="I879"/>
  <c r="J879" s="1"/>
  <c r="L879"/>
  <c r="I880"/>
  <c r="J880" s="1"/>
  <c r="L880"/>
  <c r="I881"/>
  <c r="J881" s="1"/>
  <c r="L881"/>
  <c r="I882"/>
  <c r="J882" s="1"/>
  <c r="L882"/>
  <c r="I883"/>
  <c r="J883" s="1"/>
  <c r="L883"/>
  <c r="I884"/>
  <c r="J884" s="1"/>
  <c r="L884"/>
  <c r="I885"/>
  <c r="J885" s="1"/>
  <c r="L885"/>
  <c r="I886"/>
  <c r="J886" s="1"/>
  <c r="L886"/>
  <c r="I887"/>
  <c r="J887" s="1"/>
  <c r="L887"/>
  <c r="I888"/>
  <c r="J888" s="1"/>
  <c r="L888"/>
  <c r="I889"/>
  <c r="J889" s="1"/>
  <c r="L889"/>
  <c r="I890"/>
  <c r="J890" s="1"/>
  <c r="L890"/>
  <c r="I891"/>
  <c r="J891" s="1"/>
  <c r="L891"/>
  <c r="I892"/>
  <c r="J892" s="1"/>
  <c r="L892"/>
  <c r="I893"/>
  <c r="J893" s="1"/>
  <c r="L893"/>
  <c r="I894"/>
  <c r="J894" s="1"/>
  <c r="L894"/>
  <c r="I895"/>
  <c r="J895" s="1"/>
  <c r="L895"/>
  <c r="I896"/>
  <c r="J896" s="1"/>
  <c r="L896"/>
  <c r="I897"/>
  <c r="J897" s="1"/>
  <c r="L897"/>
  <c r="I898"/>
  <c r="J898" s="1"/>
  <c r="L898"/>
  <c r="I899"/>
  <c r="J899" s="1"/>
  <c r="L899"/>
  <c r="I900"/>
  <c r="J900" s="1"/>
  <c r="L900"/>
  <c r="I901"/>
  <c r="J901" s="1"/>
  <c r="L901"/>
  <c r="I902"/>
  <c r="J902" s="1"/>
  <c r="L902"/>
  <c r="I903"/>
  <c r="J903" s="1"/>
  <c r="L903"/>
  <c r="I904"/>
  <c r="J904" s="1"/>
  <c r="L904"/>
  <c r="I905"/>
  <c r="J905" s="1"/>
  <c r="L905"/>
  <c r="I906"/>
  <c r="J906" s="1"/>
  <c r="L906"/>
  <c r="I907"/>
  <c r="J907" s="1"/>
  <c r="L907"/>
  <c r="I908"/>
  <c r="J908" s="1"/>
  <c r="L908"/>
  <c r="I909"/>
  <c r="J909" s="1"/>
  <c r="L909"/>
  <c r="I910"/>
  <c r="J910" s="1"/>
  <c r="L910"/>
  <c r="I911"/>
  <c r="J911" s="1"/>
  <c r="L911"/>
  <c r="I912"/>
  <c r="J912" s="1"/>
  <c r="L912"/>
  <c r="I913"/>
  <c r="J913" s="1"/>
  <c r="L913"/>
  <c r="I914"/>
  <c r="J914" s="1"/>
  <c r="L914"/>
  <c r="I915"/>
  <c r="J915" s="1"/>
  <c r="L915"/>
  <c r="I919"/>
  <c r="J919" s="1"/>
  <c r="L919"/>
  <c r="I920"/>
  <c r="J920" s="1"/>
  <c r="L920"/>
  <c r="I922"/>
  <c r="J922" s="1"/>
  <c r="L922"/>
  <c r="I923"/>
  <c r="J923" s="1"/>
  <c r="L923"/>
  <c r="I924"/>
  <c r="J924" s="1"/>
  <c r="L924"/>
  <c r="I925"/>
  <c r="J925" s="1"/>
  <c r="L925"/>
  <c r="I926"/>
  <c r="J926" s="1"/>
  <c r="L926"/>
  <c r="I927"/>
  <c r="J927" s="1"/>
  <c r="L927"/>
  <c r="I928"/>
  <c r="J928" s="1"/>
  <c r="L928"/>
  <c r="I929"/>
  <c r="J929" s="1"/>
  <c r="L929"/>
  <c r="I930"/>
  <c r="J930" s="1"/>
  <c r="L930"/>
  <c r="I931"/>
  <c r="J931" s="1"/>
  <c r="L931"/>
  <c r="I932"/>
  <c r="J932" s="1"/>
  <c r="L932"/>
  <c r="I933"/>
  <c r="J933" s="1"/>
  <c r="L933"/>
  <c r="I934"/>
  <c r="J934" s="1"/>
  <c r="L934"/>
  <c r="I935"/>
  <c r="J935" s="1"/>
  <c r="L935"/>
  <c r="I936"/>
  <c r="J936" s="1"/>
  <c r="L936"/>
  <c r="I937"/>
  <c r="J937" s="1"/>
  <c r="L937"/>
  <c r="I938"/>
  <c r="J938" s="1"/>
  <c r="L938"/>
  <c r="I939"/>
  <c r="J939" s="1"/>
  <c r="L939"/>
  <c r="I942"/>
  <c r="J942" s="1"/>
  <c r="L942"/>
  <c r="I943"/>
  <c r="J943" s="1"/>
  <c r="L943"/>
  <c r="I944"/>
  <c r="J944" s="1"/>
  <c r="I945"/>
  <c r="J945" s="1"/>
  <c r="I948"/>
  <c r="J948" s="1"/>
  <c r="L948"/>
  <c r="I949"/>
  <c r="J949" s="1"/>
  <c r="L949"/>
  <c r="I950"/>
  <c r="J950" s="1"/>
  <c r="L950"/>
  <c r="I951"/>
  <c r="J951" s="1"/>
  <c r="L951"/>
  <c r="I953"/>
  <c r="J953" s="1"/>
  <c r="L953"/>
  <c r="I954"/>
  <c r="J954" s="1"/>
  <c r="L954"/>
  <c r="I955"/>
  <c r="J955" s="1"/>
  <c r="L955"/>
  <c r="I956"/>
  <c r="J956" s="1"/>
  <c r="L956"/>
  <c r="I957"/>
  <c r="J957" s="1"/>
  <c r="L957"/>
  <c r="I958"/>
  <c r="J958" s="1"/>
  <c r="L958"/>
  <c r="I959"/>
  <c r="J959" s="1"/>
  <c r="L959"/>
  <c r="I960"/>
  <c r="J960" s="1"/>
  <c r="L960"/>
  <c r="I961"/>
  <c r="J961" s="1"/>
  <c r="L961"/>
  <c r="I962"/>
  <c r="J962" s="1"/>
  <c r="L962"/>
  <c r="I963"/>
  <c r="J963" s="1"/>
  <c r="L963"/>
  <c r="I964"/>
  <c r="J964" s="1"/>
  <c r="L964"/>
  <c r="I966"/>
  <c r="J966" s="1"/>
  <c r="L966"/>
  <c r="I968"/>
  <c r="J968" s="1"/>
  <c r="L968"/>
  <c r="I969"/>
  <c r="J969" s="1"/>
  <c r="L969"/>
  <c r="I970"/>
  <c r="J970" s="1"/>
  <c r="L970"/>
  <c r="I971"/>
  <c r="J971" s="1"/>
  <c r="L971"/>
  <c r="I972"/>
  <c r="J972" s="1"/>
  <c r="L972"/>
  <c r="I978"/>
  <c r="J978" s="1"/>
  <c r="L978"/>
  <c r="I979"/>
  <c r="J979" s="1"/>
  <c r="L979"/>
  <c r="I980"/>
  <c r="J980" s="1"/>
  <c r="L980"/>
  <c r="I983"/>
  <c r="J983" s="1"/>
  <c r="L983"/>
  <c r="I984"/>
  <c r="J984" s="1"/>
  <c r="L984"/>
  <c r="I985"/>
  <c r="J985" s="1"/>
  <c r="L985"/>
  <c r="I986"/>
  <c r="J986" s="1"/>
  <c r="L986"/>
  <c r="L29" i="33"/>
  <c r="P8" s="1"/>
  <c r="M42" i="34" l="1"/>
  <c r="Q8" s="1"/>
  <c r="L46" i="30"/>
  <c r="P8" s="1"/>
  <c r="L987" i="32"/>
  <c r="I104" i="35"/>
  <c r="M8" s="1"/>
  <c r="L532" i="21"/>
  <c r="P8" s="1"/>
  <c r="L8" i="30" l="1"/>
  <c r="M18" s="1"/>
  <c r="I8" i="35"/>
  <c r="J69" s="1"/>
  <c r="L8" i="32"/>
  <c r="L8" i="21"/>
  <c r="I7" i="36"/>
  <c r="M8" i="34"/>
  <c r="O35" s="1"/>
  <c r="L8" i="33"/>
  <c r="N14" s="1"/>
  <c r="K175" i="36" l="1"/>
  <c r="J177"/>
  <c r="K177"/>
  <c r="M339" i="32"/>
  <c r="N343"/>
  <c r="N342"/>
  <c r="N341"/>
  <c r="M340"/>
  <c r="M338"/>
  <c r="N339"/>
  <c r="M343"/>
  <c r="M342"/>
  <c r="M341"/>
  <c r="N340"/>
  <c r="N338"/>
  <c r="M409"/>
  <c r="M408"/>
  <c r="M407"/>
  <c r="M406"/>
  <c r="N405"/>
  <c r="N404"/>
  <c r="N403"/>
  <c r="N402"/>
  <c r="N401"/>
  <c r="N400"/>
  <c r="M399"/>
  <c r="M398"/>
  <c r="M397"/>
  <c r="M396"/>
  <c r="M395"/>
  <c r="N394"/>
  <c r="N393"/>
  <c r="N392"/>
  <c r="N391"/>
  <c r="M390"/>
  <c r="M389"/>
  <c r="M388"/>
  <c r="N409"/>
  <c r="N408"/>
  <c r="N407"/>
  <c r="N406"/>
  <c r="M405"/>
  <c r="M404"/>
  <c r="M403"/>
  <c r="M402"/>
  <c r="M401"/>
  <c r="M400"/>
  <c r="N399"/>
  <c r="N398"/>
  <c r="N397"/>
  <c r="N396"/>
  <c r="N395"/>
  <c r="M394"/>
  <c r="M393"/>
  <c r="M392"/>
  <c r="M391"/>
  <c r="N390"/>
  <c r="N389"/>
  <c r="N388"/>
  <c r="M327"/>
  <c r="N327"/>
  <c r="M417"/>
  <c r="N417"/>
  <c r="M415"/>
  <c r="N415"/>
  <c r="M414"/>
  <c r="N414"/>
  <c r="M764"/>
  <c r="N764"/>
  <c r="M763"/>
  <c r="N763"/>
  <c r="M762"/>
  <c r="N762"/>
  <c r="M93"/>
  <c r="N93"/>
  <c r="M94"/>
  <c r="N94"/>
  <c r="M90"/>
  <c r="N90"/>
  <c r="M709"/>
  <c r="N709"/>
  <c r="M705"/>
  <c r="N705"/>
  <c r="M42"/>
  <c r="N42"/>
  <c r="M917"/>
  <c r="N916"/>
  <c r="N917"/>
  <c r="M916"/>
  <c r="M64"/>
  <c r="N64"/>
  <c r="M442"/>
  <c r="N441"/>
  <c r="N440"/>
  <c r="N439"/>
  <c r="N442"/>
  <c r="M441"/>
  <c r="M440"/>
  <c r="M439"/>
  <c r="M771"/>
  <c r="N772"/>
  <c r="M773"/>
  <c r="N774"/>
  <c r="M775"/>
  <c r="N776"/>
  <c r="M777"/>
  <c r="N778"/>
  <c r="M779"/>
  <c r="N780"/>
  <c r="M781"/>
  <c r="N782"/>
  <c r="M783"/>
  <c r="N784"/>
  <c r="M785"/>
  <c r="N786"/>
  <c r="M787"/>
  <c r="N788"/>
  <c r="M789"/>
  <c r="N790"/>
  <c r="M791"/>
  <c r="N792"/>
  <c r="M793"/>
  <c r="N794"/>
  <c r="N771"/>
  <c r="M772"/>
  <c r="N773"/>
  <c r="M774"/>
  <c r="N775"/>
  <c r="M776"/>
  <c r="N777"/>
  <c r="M778"/>
  <c r="N779"/>
  <c r="M780"/>
  <c r="N781"/>
  <c r="M782"/>
  <c r="N783"/>
  <c r="M784"/>
  <c r="N785"/>
  <c r="M786"/>
  <c r="N787"/>
  <c r="M788"/>
  <c r="N789"/>
  <c r="M790"/>
  <c r="N791"/>
  <c r="M792"/>
  <c r="N793"/>
  <c r="M794"/>
  <c r="M278"/>
  <c r="N279"/>
  <c r="M280"/>
  <c r="N281"/>
  <c r="N278"/>
  <c r="M279"/>
  <c r="N280"/>
  <c r="M281"/>
  <c r="M982"/>
  <c r="N981"/>
  <c r="N982"/>
  <c r="M981"/>
  <c r="M72"/>
  <c r="N72"/>
  <c r="M29"/>
  <c r="N29"/>
  <c r="M976"/>
  <c r="N975"/>
  <c r="M974"/>
  <c r="N976"/>
  <c r="M975"/>
  <c r="N974"/>
  <c r="M746"/>
  <c r="N746"/>
  <c r="M721"/>
  <c r="N720"/>
  <c r="N721"/>
  <c r="M720"/>
  <c r="M318"/>
  <c r="N318"/>
  <c r="M316"/>
  <c r="N316"/>
  <c r="M610"/>
  <c r="N610"/>
  <c r="N944"/>
  <c r="N946"/>
  <c r="N948"/>
  <c r="N950"/>
  <c r="M943"/>
  <c r="M945"/>
  <c r="M947"/>
  <c r="M949"/>
  <c r="M951"/>
  <c r="N943"/>
  <c r="N945"/>
  <c r="N947"/>
  <c r="N949"/>
  <c r="N951"/>
  <c r="M944"/>
  <c r="M946"/>
  <c r="M948"/>
  <c r="M950"/>
  <c r="M196"/>
  <c r="N196"/>
  <c r="M110"/>
  <c r="N110"/>
  <c r="M74"/>
  <c r="N73"/>
  <c r="N74"/>
  <c r="M73"/>
  <c r="M63"/>
  <c r="N63"/>
  <c r="M359"/>
  <c r="M65" i="21"/>
  <c r="N65"/>
  <c r="K152" i="36"/>
  <c r="K48"/>
  <c r="M64" i="21"/>
  <c r="N63"/>
  <c r="M62"/>
  <c r="N61"/>
  <c r="M60"/>
  <c r="N59"/>
  <c r="M58"/>
  <c r="N57"/>
  <c r="M56"/>
  <c r="N64"/>
  <c r="M63"/>
  <c r="N62"/>
  <c r="M61"/>
  <c r="N60"/>
  <c r="M59"/>
  <c r="N58"/>
  <c r="M57"/>
  <c r="N56"/>
  <c r="N282" i="32"/>
  <c r="J41" i="36"/>
  <c r="K22"/>
  <c r="N680" i="32"/>
  <c r="J135" i="36"/>
  <c r="J137"/>
  <c r="K107"/>
  <c r="K141"/>
  <c r="J160"/>
  <c r="N360" i="32"/>
  <c r="K122" i="36"/>
  <c r="J163"/>
  <c r="K78"/>
  <c r="J16"/>
  <c r="K75"/>
  <c r="J12"/>
  <c r="K99"/>
  <c r="J38"/>
  <c r="J34"/>
  <c r="M161" i="21"/>
  <c r="M72"/>
  <c r="N72"/>
  <c r="J115" i="36"/>
  <c r="N587" i="32"/>
  <c r="M910"/>
  <c r="M120"/>
  <c r="M154"/>
  <c r="M384"/>
  <c r="M13" i="30"/>
  <c r="M343" i="21"/>
  <c r="N160" i="32"/>
  <c r="M246"/>
  <c r="M250"/>
  <c r="M267"/>
  <c r="M660"/>
  <c r="N427"/>
  <c r="N34"/>
  <c r="M845"/>
  <c r="M552"/>
  <c r="N502"/>
  <c r="M559"/>
  <c r="M528"/>
  <c r="M570"/>
  <c r="M546"/>
  <c r="M889"/>
  <c r="M820"/>
  <c r="N376"/>
  <c r="N631"/>
  <c r="N632"/>
  <c r="M703"/>
  <c r="N410"/>
  <c r="M143"/>
  <c r="N871"/>
  <c r="N194"/>
  <c r="M979"/>
  <c r="N216"/>
  <c r="M116"/>
  <c r="N416"/>
  <c r="N551"/>
  <c r="M111"/>
  <c r="N132"/>
  <c r="M19"/>
  <c r="M446"/>
  <c r="N797"/>
  <c r="M667"/>
  <c r="N128"/>
  <c r="M22"/>
  <c r="N911"/>
  <c r="M283"/>
  <c r="N747"/>
  <c r="N171"/>
  <c r="N573"/>
  <c r="N676"/>
  <c r="M652"/>
  <c r="N355"/>
  <c r="N379"/>
  <c r="M506"/>
  <c r="N812"/>
  <c r="M928"/>
  <c r="M33"/>
  <c r="N170"/>
  <c r="N803"/>
  <c r="N683"/>
  <c r="N633"/>
  <c r="N197"/>
  <c r="N162"/>
  <c r="M969"/>
  <c r="M684"/>
  <c r="N755"/>
  <c r="M99"/>
  <c r="M580"/>
  <c r="N923"/>
  <c r="N161"/>
  <c r="N823"/>
  <c r="N477"/>
  <c r="M615"/>
  <c r="M416"/>
  <c r="M834"/>
  <c r="N572"/>
  <c r="M700"/>
  <c r="M203"/>
  <c r="M616"/>
  <c r="M732"/>
  <c r="M352"/>
  <c r="M465"/>
  <c r="M751"/>
  <c r="N118"/>
  <c r="M807"/>
  <c r="N180"/>
  <c r="M89"/>
  <c r="N930"/>
  <c r="M843"/>
  <c r="N50"/>
  <c r="M174"/>
  <c r="N351"/>
  <c r="N68"/>
  <c r="N469"/>
  <c r="N761"/>
  <c r="N702"/>
  <c r="M599"/>
  <c r="M551"/>
  <c r="N535"/>
  <c r="M202"/>
  <c r="N532"/>
  <c r="M694"/>
  <c r="M738"/>
  <c r="N443"/>
  <c r="N241"/>
  <c r="N575"/>
  <c r="M425"/>
  <c r="N471"/>
  <c r="M270"/>
  <c r="M356"/>
  <c r="N320"/>
  <c r="M92"/>
  <c r="M311"/>
  <c r="N933"/>
  <c r="M200"/>
  <c r="N296"/>
  <c r="N270"/>
  <c r="M273"/>
  <c r="M825"/>
  <c r="M485"/>
  <c r="N719"/>
  <c r="N452"/>
  <c r="M428"/>
  <c r="N758"/>
  <c r="N365"/>
  <c r="N636"/>
  <c r="M308"/>
  <c r="M276"/>
  <c r="N677"/>
  <c r="M902"/>
  <c r="N198"/>
  <c r="N37"/>
  <c r="N346"/>
  <c r="M797"/>
  <c r="N383"/>
  <c r="N723"/>
  <c r="M823"/>
  <c r="M54"/>
  <c r="M984"/>
  <c r="N75"/>
  <c r="M672"/>
  <c r="N843"/>
  <c r="M554"/>
  <c r="M105"/>
  <c r="M104"/>
  <c r="M597"/>
  <c r="N842"/>
  <c r="N558"/>
  <c r="M323"/>
  <c r="N691"/>
  <c r="M644"/>
  <c r="M922"/>
  <c r="N130"/>
  <c r="N561"/>
  <c r="M218"/>
  <c r="M84"/>
  <c r="M531"/>
  <c r="M108"/>
  <c r="M710"/>
  <c r="M242"/>
  <c r="N445"/>
  <c r="N138"/>
  <c r="N79"/>
  <c r="N384"/>
  <c r="N645"/>
  <c r="N739"/>
  <c r="M924"/>
  <c r="M718"/>
  <c r="N292"/>
  <c r="N59"/>
  <c r="M972"/>
  <c r="M324"/>
  <c r="N122"/>
  <c r="M641"/>
  <c r="M664"/>
  <c r="M136"/>
  <c r="M801"/>
  <c r="N15"/>
  <c r="M245"/>
  <c r="N154"/>
  <c r="M883"/>
  <c r="M56"/>
  <c r="M650"/>
  <c r="M117"/>
  <c r="N926"/>
  <c r="M929"/>
  <c r="M832"/>
  <c r="M364"/>
  <c r="M371"/>
  <c r="M239"/>
  <c r="M932"/>
  <c r="M810"/>
  <c r="N726"/>
  <c r="M573"/>
  <c r="M872"/>
  <c r="N357"/>
  <c r="M530"/>
  <c r="N742"/>
  <c r="M378"/>
  <c r="M328"/>
  <c r="M226"/>
  <c r="M826"/>
  <c r="M769"/>
  <c r="M209"/>
  <c r="N106"/>
  <c r="M285"/>
  <c r="N113"/>
  <c r="M198"/>
  <c r="M426"/>
  <c r="N627"/>
  <c r="M464"/>
  <c r="N465"/>
  <c r="M592"/>
  <c r="N672"/>
  <c r="N616"/>
  <c r="N612"/>
  <c r="N513"/>
  <c r="M128"/>
  <c r="M960"/>
  <c r="M727"/>
  <c r="M605"/>
  <c r="M850"/>
  <c r="M745"/>
  <c r="N619"/>
  <c r="N140"/>
  <c r="N191"/>
  <c r="M614"/>
  <c r="N412"/>
  <c r="M707"/>
  <c r="N661"/>
  <c r="N546"/>
  <c r="N88"/>
  <c r="M549"/>
  <c r="N880"/>
  <c r="M624"/>
  <c r="N308"/>
  <c r="N897"/>
  <c r="M609"/>
  <c r="M515"/>
  <c r="N593"/>
  <c r="N898"/>
  <c r="M711"/>
  <c r="N596"/>
  <c r="M361"/>
  <c r="M57"/>
  <c r="N137"/>
  <c r="M636"/>
  <c r="M40"/>
  <c r="M608"/>
  <c r="M687"/>
  <c r="N147"/>
  <c r="N267"/>
  <c r="N312"/>
  <c r="M225"/>
  <c r="N21"/>
  <c r="M880"/>
  <c r="M648"/>
  <c r="N306"/>
  <c r="M69"/>
  <c r="M501"/>
  <c r="N986"/>
  <c r="M646"/>
  <c r="M170"/>
  <c r="N250"/>
  <c r="N864"/>
  <c r="N813"/>
  <c r="M699"/>
  <c r="N455"/>
  <c r="N489"/>
  <c r="M735"/>
  <c r="M748"/>
  <c r="M470"/>
  <c r="N928"/>
  <c r="N303"/>
  <c r="M75"/>
  <c r="N970"/>
  <c r="M736"/>
  <c r="M335"/>
  <c r="M444"/>
  <c r="M505"/>
  <c r="N581"/>
  <c r="M420"/>
  <c r="N648"/>
  <c r="M661"/>
  <c r="M139"/>
  <c r="N839"/>
  <c r="N451"/>
  <c r="N153"/>
  <c r="N844"/>
  <c r="M930"/>
  <c r="M768"/>
  <c r="N35"/>
  <c r="M585"/>
  <c r="M259"/>
  <c r="N503"/>
  <c r="M543"/>
  <c r="M325"/>
  <c r="N310"/>
  <c r="N479"/>
  <c r="N157"/>
  <c r="N817"/>
  <c r="N193"/>
  <c r="M260"/>
  <c r="M331"/>
  <c r="M574"/>
  <c r="N457"/>
  <c r="N36" i="30"/>
  <c r="N908" i="32"/>
  <c r="K58" i="35"/>
  <c r="N41" i="30"/>
  <c r="M97" i="32"/>
  <c r="N97"/>
  <c r="M96"/>
  <c r="N96"/>
  <c r="M95"/>
  <c r="N95"/>
  <c r="M165"/>
  <c r="N31" i="34"/>
  <c r="N192" i="32"/>
  <c r="M575"/>
  <c r="N129"/>
  <c r="N861"/>
  <c r="N366"/>
  <c r="M758"/>
  <c r="N176"/>
  <c r="M290"/>
  <c r="M261"/>
  <c r="N76"/>
  <c r="M719"/>
  <c r="N293"/>
  <c r="N276"/>
  <c r="N592"/>
  <c r="N852"/>
  <c r="N369"/>
  <c r="M537"/>
  <c r="M499"/>
  <c r="M512"/>
  <c r="M469"/>
  <c r="N722"/>
  <c r="N434"/>
  <c r="N673"/>
  <c r="N108"/>
  <c r="N512"/>
  <c r="N599"/>
  <c r="M88"/>
  <c r="M961"/>
  <c r="M770"/>
  <c r="N643"/>
  <c r="M387"/>
  <c r="N654"/>
  <c r="M101"/>
  <c r="M866"/>
  <c r="M23"/>
  <c r="N321"/>
  <c r="N168"/>
  <c r="M507"/>
  <c r="N669"/>
  <c r="M167"/>
  <c r="N527"/>
  <c r="N500"/>
  <c r="M244"/>
  <c r="M566"/>
  <c r="M925"/>
  <c r="M454"/>
  <c r="N639"/>
  <c r="N124"/>
  <c r="N568"/>
  <c r="N27"/>
  <c r="M271"/>
  <c r="N297"/>
  <c r="N684"/>
  <c r="M127"/>
  <c r="N429"/>
  <c r="M303"/>
  <c r="M733"/>
  <c r="N268"/>
  <c r="M169"/>
  <c r="N883"/>
  <c r="N48"/>
  <c r="M126"/>
  <c r="M16"/>
  <c r="N203"/>
  <c r="M674"/>
  <c r="N835"/>
  <c r="N382"/>
  <c r="M262"/>
  <c r="M321"/>
  <c r="N712"/>
  <c r="N480"/>
  <c r="N142"/>
  <c r="M367"/>
  <c r="N810"/>
  <c r="N899"/>
  <c r="N131"/>
  <c r="N186"/>
  <c r="M39"/>
  <c r="N505"/>
  <c r="M319"/>
  <c r="M223"/>
  <c r="M41"/>
  <c r="M673"/>
  <c r="M835"/>
  <c r="M808"/>
  <c r="N553"/>
  <c r="N302"/>
  <c r="M231"/>
  <c r="M927"/>
  <c r="N386"/>
  <c r="M593"/>
  <c r="N915"/>
  <c r="M132"/>
  <c r="N261"/>
  <c r="N249"/>
  <c r="N263"/>
  <c r="N557"/>
  <c r="N433"/>
  <c r="M604"/>
  <c r="M534"/>
  <c r="M448"/>
  <c r="N467"/>
  <c r="N671"/>
  <c r="N602"/>
  <c r="N432"/>
  <c r="N330"/>
  <c r="M192"/>
  <c r="N615"/>
  <c r="N98"/>
  <c r="N700"/>
  <c r="N494"/>
  <c r="N647"/>
  <c r="N487"/>
  <c r="M241"/>
  <c r="N92"/>
  <c r="M157"/>
  <c r="N703"/>
  <c r="M986"/>
  <c r="M195"/>
  <c r="N652"/>
  <c r="N361"/>
  <c r="N697"/>
  <c r="N362"/>
  <c r="N248"/>
  <c r="N932"/>
  <c r="N247"/>
  <c r="N152"/>
  <c r="N146"/>
  <c r="M897"/>
  <c r="N801"/>
  <c r="N625"/>
  <c r="M427"/>
  <c r="M938"/>
  <c r="M639"/>
  <c r="M294"/>
  <c r="M326"/>
  <c r="N663"/>
  <c r="N107"/>
  <c r="N576"/>
  <c r="M155"/>
  <c r="M874"/>
  <c r="N514"/>
  <c r="M457"/>
  <c r="N924"/>
  <c r="M496"/>
  <c r="M238"/>
  <c r="N595"/>
  <c r="N841"/>
  <c r="N963"/>
  <c r="M963"/>
  <c r="N867"/>
  <c r="N821"/>
  <c r="N711"/>
  <c r="M487"/>
  <c r="M632"/>
  <c r="M757"/>
  <c r="N641"/>
  <c r="M702"/>
  <c r="N657"/>
  <c r="N687"/>
  <c r="M60"/>
  <c r="M86"/>
  <c r="N613"/>
  <c r="N25"/>
  <c r="M803"/>
  <c r="N13"/>
  <c r="M177"/>
  <c r="M627"/>
  <c r="N825"/>
  <c r="M688"/>
  <c r="N65"/>
  <c r="N910"/>
  <c r="N934"/>
  <c r="M761"/>
  <c r="M43"/>
  <c r="M851"/>
  <c r="M178"/>
  <c r="M838"/>
  <c r="N826"/>
  <c r="M58"/>
  <c r="N548"/>
  <c r="N212"/>
  <c r="N424"/>
  <c r="M164"/>
  <c r="N229"/>
  <c r="N372"/>
  <c r="N289"/>
  <c r="N531"/>
  <c r="N17"/>
  <c r="N942"/>
  <c r="M517"/>
  <c r="M939"/>
  <c r="N466"/>
  <c r="M663"/>
  <c r="N741"/>
  <c r="M274"/>
  <c r="N608"/>
  <c r="N979"/>
  <c r="N650"/>
  <c r="N182"/>
  <c r="N109"/>
  <c r="M443"/>
  <c r="M589"/>
  <c r="N352"/>
  <c r="N901"/>
  <c r="N517"/>
  <c r="N26"/>
  <c r="M631"/>
  <c r="N571"/>
  <c r="M186"/>
  <c r="M643"/>
  <c r="N728"/>
  <c r="N32"/>
  <c r="M423"/>
  <c r="N715"/>
  <c r="N751"/>
  <c r="M502"/>
  <c r="N807"/>
  <c r="M299"/>
  <c r="M292"/>
  <c r="N226"/>
  <c r="N23" i="30"/>
  <c r="N22" i="34"/>
  <c r="N28"/>
  <c r="O30"/>
  <c r="N26"/>
  <c r="O31"/>
  <c r="N38"/>
  <c r="O28"/>
  <c r="N12"/>
  <c r="O21"/>
  <c r="N24"/>
  <c r="N20"/>
  <c r="N25"/>
  <c r="N40"/>
  <c r="O14"/>
  <c r="O24"/>
  <c r="O37"/>
  <c r="O27"/>
  <c r="O20"/>
  <c r="N30"/>
  <c r="N18"/>
  <c r="N13"/>
  <c r="O32"/>
  <c r="O22"/>
  <c r="O18"/>
  <c r="O11"/>
  <c r="O13"/>
  <c r="N33"/>
  <c r="O16"/>
  <c r="O19"/>
  <c r="N15"/>
  <c r="N13" i="33"/>
  <c r="N16"/>
  <c r="N26"/>
  <c r="M16"/>
  <c r="N17"/>
  <c r="M19"/>
  <c r="M22"/>
  <c r="M23"/>
  <c r="J166" i="36"/>
  <c r="K144"/>
  <c r="J164"/>
  <c r="J84"/>
  <c r="J17"/>
  <c r="J87"/>
  <c r="K127"/>
  <c r="K21"/>
  <c r="K50"/>
  <c r="J92"/>
  <c r="K110"/>
  <c r="J62"/>
  <c r="J51"/>
  <c r="K182"/>
  <c r="K140"/>
  <c r="K157"/>
  <c r="K125"/>
  <c r="J174"/>
  <c r="K35"/>
  <c r="J67"/>
  <c r="K93"/>
  <c r="J100"/>
  <c r="K113"/>
  <c r="J26"/>
  <c r="K32"/>
  <c r="J40"/>
  <c r="J69"/>
  <c r="J95"/>
  <c r="J96"/>
  <c r="J113"/>
  <c r="K134"/>
  <c r="K126"/>
  <c r="K136"/>
  <c r="K150"/>
  <c r="J155"/>
  <c r="K124"/>
  <c r="K17"/>
  <c r="J176"/>
  <c r="K173"/>
  <c r="K43"/>
  <c r="K53"/>
  <c r="J71"/>
  <c r="J46"/>
  <c r="J75"/>
  <c r="K88"/>
  <c r="K76"/>
  <c r="K183"/>
  <c r="K111"/>
  <c r="J108"/>
  <c r="J134"/>
  <c r="K15"/>
  <c r="K19"/>
  <c r="K57"/>
  <c r="J48"/>
  <c r="K66"/>
  <c r="J36"/>
  <c r="K49"/>
  <c r="J77"/>
  <c r="J90"/>
  <c r="J78"/>
  <c r="K180"/>
  <c r="K115"/>
  <c r="J103"/>
  <c r="K132"/>
  <c r="J143"/>
  <c r="J127"/>
  <c r="J142"/>
  <c r="J126"/>
  <c r="J159"/>
  <c r="J152"/>
  <c r="K163"/>
  <c r="K156"/>
  <c r="K147"/>
  <c r="J125"/>
  <c r="J56"/>
  <c r="K27"/>
  <c r="K31"/>
  <c r="J175"/>
  <c r="K18"/>
  <c r="K170"/>
  <c r="K62"/>
  <c r="K24"/>
  <c r="K51"/>
  <c r="J44"/>
  <c r="J157"/>
  <c r="K46"/>
  <c r="J18"/>
  <c r="J94"/>
  <c r="K139"/>
  <c r="J123"/>
  <c r="K45"/>
  <c r="J83"/>
  <c r="K108"/>
  <c r="K58"/>
  <c r="K41"/>
  <c r="J185"/>
  <c r="K142"/>
  <c r="K158"/>
  <c r="J138"/>
  <c r="J25"/>
  <c r="K61"/>
  <c r="K42"/>
  <c r="K38"/>
  <c r="J85"/>
  <c r="J182"/>
  <c r="J116"/>
  <c r="K20"/>
  <c r="J61"/>
  <c r="J47"/>
  <c r="J43"/>
  <c r="K90"/>
  <c r="J186"/>
  <c r="J107"/>
  <c r="J139"/>
  <c r="J130"/>
  <c r="J156"/>
  <c r="K159"/>
  <c r="J124"/>
  <c r="K30"/>
  <c r="J31"/>
  <c r="K176"/>
  <c r="M937" i="32"/>
  <c r="M76"/>
  <c r="M468"/>
  <c r="N69"/>
  <c r="M759"/>
  <c r="M833"/>
  <c r="M655"/>
  <c r="N856"/>
  <c r="M264"/>
  <c r="N380"/>
  <c r="M452"/>
  <c r="N863"/>
  <c r="N580"/>
  <c r="N38"/>
  <c r="M350"/>
  <c r="M697"/>
  <c r="N800"/>
  <c r="N902"/>
  <c r="N562"/>
  <c r="M152"/>
  <c r="M434"/>
  <c r="M336"/>
  <c r="M147"/>
  <c r="N638"/>
  <c r="M683"/>
  <c r="M752"/>
  <c r="M376"/>
  <c r="M839"/>
  <c r="N291"/>
  <c r="M538"/>
  <c r="N111"/>
  <c r="M498"/>
  <c r="M852"/>
  <c r="M865"/>
  <c r="N850"/>
  <c r="M540"/>
  <c r="M288"/>
  <c r="M881"/>
  <c r="M654"/>
  <c r="N323"/>
  <c r="N260"/>
  <c r="N649"/>
  <c r="M176"/>
  <c r="M634"/>
  <c r="N626"/>
  <c r="N311"/>
  <c r="N44"/>
  <c r="N521"/>
  <c r="N121"/>
  <c r="M638"/>
  <c r="M971"/>
  <c r="M266"/>
  <c r="N66"/>
  <c r="N954"/>
  <c r="M460"/>
  <c r="M189"/>
  <c r="N646"/>
  <c r="N475"/>
  <c r="M491"/>
  <c r="M445"/>
  <c r="N313"/>
  <c r="N733"/>
  <c r="M731"/>
  <c r="N552"/>
  <c r="M424"/>
  <c r="M858"/>
  <c r="N497"/>
  <c r="M620"/>
  <c r="N838"/>
  <c r="M372"/>
  <c r="M455"/>
  <c r="M330"/>
  <c r="M135"/>
  <c r="M722"/>
  <c r="N743"/>
  <c r="M868"/>
  <c r="N85"/>
  <c r="N759"/>
  <c r="N223"/>
  <c r="M107"/>
  <c r="N710"/>
  <c r="M676"/>
  <c r="M602"/>
  <c r="M337"/>
  <c r="M886"/>
  <c r="M840"/>
  <c r="N218"/>
  <c r="N829"/>
  <c r="N886"/>
  <c r="N425"/>
  <c r="N179"/>
  <c r="N957"/>
  <c r="N135"/>
  <c r="N155"/>
  <c r="M871"/>
  <c r="M199"/>
  <c r="N259"/>
  <c r="N971"/>
  <c r="N884"/>
  <c r="M837"/>
  <c r="N371"/>
  <c r="M905"/>
  <c r="M320"/>
  <c r="M959"/>
  <c r="N969"/>
  <c r="N578"/>
  <c r="N54"/>
  <c r="N423"/>
  <c r="M824"/>
  <c r="M670"/>
  <c r="M297"/>
  <c r="M433"/>
  <c r="M35"/>
  <c r="N172"/>
  <c r="M649"/>
  <c r="M582"/>
  <c r="M208"/>
  <c r="N473"/>
  <c r="N309"/>
  <c r="N12"/>
  <c r="M47"/>
  <c r="M109"/>
  <c r="N435"/>
  <c r="M712"/>
  <c r="M100"/>
  <c r="M368"/>
  <c r="M899"/>
  <c r="M301"/>
  <c r="N236"/>
  <c r="N515"/>
  <c r="N177"/>
  <c r="N896"/>
  <c r="N387"/>
  <c r="M970"/>
  <c r="M344"/>
  <c r="N61"/>
  <c r="M827"/>
  <c r="M381"/>
  <c r="N659"/>
  <c r="M767"/>
  <c r="M926"/>
  <c r="N827"/>
  <c r="N474"/>
  <c r="N57"/>
  <c r="M572"/>
  <c r="M300"/>
  <c r="N937"/>
  <c r="M148"/>
  <c r="N20"/>
  <c r="M240"/>
  <c r="M82"/>
  <c r="N955"/>
  <c r="M447"/>
  <c r="N345"/>
  <c r="M453"/>
  <c r="N960"/>
  <c r="N184"/>
  <c r="N283"/>
  <c r="N167"/>
  <c r="M901"/>
  <c r="N67"/>
  <c r="M651"/>
  <c r="M347"/>
  <c r="M508"/>
  <c r="M484"/>
  <c r="N201"/>
  <c r="N876"/>
  <c r="N644"/>
  <c r="N814"/>
  <c r="N271"/>
  <c r="N866"/>
  <c r="N566"/>
  <c r="M621"/>
  <c r="M511"/>
  <c r="M275"/>
  <c r="M842"/>
  <c r="N966"/>
  <c r="M182"/>
  <c r="M306"/>
  <c r="M942"/>
  <c r="N41"/>
  <c r="N547"/>
  <c r="M968"/>
  <c r="M819"/>
  <c r="N582"/>
  <c r="M247"/>
  <c r="M380"/>
  <c r="M877"/>
  <c r="M201"/>
  <c r="M495"/>
  <c r="N570"/>
  <c r="N213"/>
  <c r="M879"/>
  <c r="N488"/>
  <c r="M690"/>
  <c r="N560"/>
  <c r="N367"/>
  <c r="N959"/>
  <c r="M197"/>
  <c r="M478"/>
  <c r="M931"/>
  <c r="M98"/>
  <c r="N476"/>
  <c r="N600"/>
  <c r="M934"/>
  <c r="N819"/>
  <c r="N103"/>
  <c r="M216"/>
  <c r="M806"/>
  <c r="N840"/>
  <c r="N304"/>
  <c r="N831"/>
  <c r="M289"/>
  <c r="M854"/>
  <c r="M418"/>
  <c r="M437"/>
  <c r="N370"/>
  <c r="N662"/>
  <c r="N211"/>
  <c r="N55"/>
  <c r="M914"/>
  <c r="N120"/>
  <c r="M954"/>
  <c r="N16"/>
  <c r="M743"/>
  <c r="N604"/>
  <c r="M629"/>
  <c r="M855"/>
  <c r="M862"/>
  <c r="M171"/>
  <c r="M233"/>
  <c r="M962"/>
  <c r="M637"/>
  <c r="N881"/>
  <c r="M893"/>
  <c r="M310"/>
  <c r="M601"/>
  <c r="N420"/>
  <c r="M184"/>
  <c r="M618"/>
  <c r="N524"/>
  <c r="M519"/>
  <c r="N486"/>
  <c r="M846"/>
  <c r="N962"/>
  <c r="M898"/>
  <c r="N668"/>
  <c r="M221"/>
  <c r="N760"/>
  <c r="M217"/>
  <c r="N907"/>
  <c r="M744"/>
  <c r="N510"/>
  <c r="N716"/>
  <c r="M55"/>
  <c r="N299"/>
  <c r="M121"/>
  <c r="N579"/>
  <c r="M220"/>
  <c r="N854"/>
  <c r="N744"/>
  <c r="M822"/>
  <c r="M848"/>
  <c r="M539"/>
  <c r="M346"/>
  <c r="N523"/>
  <c r="M500"/>
  <c r="N927"/>
  <c r="M456"/>
  <c r="N522"/>
  <c r="N525"/>
  <c r="N919"/>
  <c r="N903"/>
  <c r="M140"/>
  <c r="M760"/>
  <c r="M635"/>
  <c r="N364"/>
  <c r="M479"/>
  <c r="M550"/>
  <c r="M421"/>
  <c r="M821"/>
  <c r="N174"/>
  <c r="N754"/>
  <c r="M91"/>
  <c r="M815"/>
  <c r="M814"/>
  <c r="M494"/>
  <c r="M357"/>
  <c r="N208"/>
  <c r="M130"/>
  <c r="M598"/>
  <c r="N973"/>
  <c r="M583"/>
  <c r="N374"/>
  <c r="M856"/>
  <c r="M804"/>
  <c r="N753"/>
  <c r="M812"/>
  <c r="N893"/>
  <c r="N824"/>
  <c r="M557"/>
  <c r="N598"/>
  <c r="N81"/>
  <c r="N699"/>
  <c r="M844"/>
  <c r="N454"/>
  <c r="M503"/>
  <c r="N336"/>
  <c r="M685"/>
  <c r="M681"/>
  <c r="M59"/>
  <c r="N624"/>
  <c r="N978"/>
  <c r="N544"/>
  <c r="N740"/>
  <c r="M173"/>
  <c r="M728"/>
  <c r="M345"/>
  <c r="N811"/>
  <c r="N215"/>
  <c r="N277"/>
  <c r="M985"/>
  <c r="M131"/>
  <c r="M317"/>
  <c r="N804"/>
  <c r="M698"/>
  <c r="M708"/>
  <c r="N920"/>
  <c r="M187"/>
  <c r="M739"/>
  <c r="M525"/>
  <c r="M210"/>
  <c r="N77"/>
  <c r="N233"/>
  <c r="M207"/>
  <c r="N953"/>
  <c r="N101"/>
  <c r="M919"/>
  <c r="N447"/>
  <c r="N591"/>
  <c r="M565"/>
  <c r="M71"/>
  <c r="M366"/>
  <c r="N381"/>
  <c r="M365"/>
  <c r="N701"/>
  <c r="M137"/>
  <c r="M451"/>
  <c r="M513"/>
  <c r="N274"/>
  <c r="N262"/>
  <c r="M291"/>
  <c r="N220"/>
  <c r="M26"/>
  <c r="M706"/>
  <c r="N718"/>
  <c r="N51"/>
  <c r="N62"/>
  <c r="N549"/>
  <c r="N294"/>
  <c r="M740"/>
  <c r="M863"/>
  <c r="N738"/>
  <c r="M25"/>
  <c r="M514"/>
  <c r="N202"/>
  <c r="N58"/>
  <c r="N344"/>
  <c r="M190"/>
  <c r="N736"/>
  <c r="N707"/>
  <c r="N70"/>
  <c r="N33"/>
  <c r="M595"/>
  <c r="N666"/>
  <c r="M379"/>
  <c r="N748"/>
  <c r="N892"/>
  <c r="N240"/>
  <c r="M533"/>
  <c r="N678"/>
  <c r="M224"/>
  <c r="N878"/>
  <c r="M293"/>
  <c r="M230"/>
  <c r="N14"/>
  <c r="N895"/>
  <c r="M723"/>
  <c r="M422"/>
  <c r="M44"/>
  <c r="N53"/>
  <c r="N134"/>
  <c r="M729"/>
  <c r="M798"/>
  <c r="N583"/>
  <c r="M474"/>
  <c r="N909"/>
  <c r="N245"/>
  <c r="M383"/>
  <c r="N472"/>
  <c r="M162"/>
  <c r="N286"/>
  <c r="M864"/>
  <c r="M211"/>
  <c r="M541"/>
  <c r="M521"/>
  <c r="N492"/>
  <c r="N450"/>
  <c r="N879"/>
  <c r="M67"/>
  <c r="M175"/>
  <c r="N317"/>
  <c r="N413"/>
  <c r="M193"/>
  <c r="M103"/>
  <c r="M656"/>
  <c r="M600"/>
  <c r="N905"/>
  <c r="M908"/>
  <c r="N629"/>
  <c r="M894"/>
  <c r="M892"/>
  <c r="N227"/>
  <c r="M682"/>
  <c r="M911"/>
  <c r="M36"/>
  <c r="M704"/>
  <c r="N504"/>
  <c r="N565"/>
  <c r="N100"/>
  <c r="N734"/>
  <c r="M333"/>
  <c r="N882"/>
  <c r="N238"/>
  <c r="N904"/>
  <c r="N900"/>
  <c r="N230"/>
  <c r="N564"/>
  <c r="N735"/>
  <c r="N348"/>
  <c r="N729"/>
  <c r="M867"/>
  <c r="N89"/>
  <c r="M909"/>
  <c r="N815"/>
  <c r="M725"/>
  <c r="N237"/>
  <c r="M524"/>
  <c r="M61"/>
  <c r="N411"/>
  <c r="N356"/>
  <c r="N82"/>
  <c r="N217"/>
  <c r="M102"/>
  <c r="N589"/>
  <c r="M696"/>
  <c r="M66"/>
  <c r="M817"/>
  <c r="N287"/>
  <c r="M429"/>
  <c r="M83"/>
  <c r="M134"/>
  <c r="N490"/>
  <c r="N618"/>
  <c r="M647"/>
  <c r="M576"/>
  <c r="N200"/>
  <c r="N569"/>
  <c r="N234"/>
  <c r="N888"/>
  <c r="M144"/>
  <c r="N322"/>
  <c r="M68"/>
  <c r="M113"/>
  <c r="N538"/>
  <c r="N686"/>
  <c r="N228"/>
  <c r="N834"/>
  <c r="N597"/>
  <c r="N837"/>
  <c r="N426"/>
  <c r="M14"/>
  <c r="N328"/>
  <c r="M584"/>
  <c r="N78"/>
  <c r="N724"/>
  <c r="M475"/>
  <c r="M119"/>
  <c r="M151"/>
  <c r="M34"/>
  <c r="M118"/>
  <c r="N689"/>
  <c r="M234"/>
  <c r="M878"/>
  <c r="N806"/>
  <c r="N665"/>
  <c r="M332"/>
  <c r="N145"/>
  <c r="M578"/>
  <c r="N868"/>
  <c r="N181"/>
  <c r="M581"/>
  <c r="N855"/>
  <c r="M890"/>
  <c r="N377"/>
  <c r="N858"/>
  <c r="N885"/>
  <c r="M560"/>
  <c r="N265"/>
  <c r="N708"/>
  <c r="N698"/>
  <c r="N889"/>
  <c r="N493"/>
  <c r="M691"/>
  <c r="N541"/>
  <c r="M153"/>
  <c r="M535"/>
  <c r="N333"/>
  <c r="N86"/>
  <c r="M887"/>
  <c r="N354"/>
  <c r="M358"/>
  <c r="N235"/>
  <c r="M51"/>
  <c r="N651"/>
  <c r="N983"/>
  <c r="N732"/>
  <c r="M48"/>
  <c r="N822"/>
  <c r="N209"/>
  <c r="N584"/>
  <c r="M907"/>
  <c r="N385"/>
  <c r="M476"/>
  <c r="M679"/>
  <c r="N166"/>
  <c r="N906"/>
  <c r="N164"/>
  <c r="M296"/>
  <c r="M594"/>
  <c r="N769"/>
  <c r="N421"/>
  <c r="N115"/>
  <c r="N324"/>
  <c r="M15"/>
  <c r="M191"/>
  <c r="N757"/>
  <c r="N468"/>
  <c r="M900"/>
  <c r="N961"/>
  <c r="N375"/>
  <c r="M966"/>
  <c r="N846"/>
  <c r="M215"/>
  <c r="M923"/>
  <c r="M526"/>
  <c r="N853"/>
  <c r="M596"/>
  <c r="N745"/>
  <c r="N264"/>
  <c r="M46"/>
  <c r="N141"/>
  <c r="M625"/>
  <c r="M693"/>
  <c r="M471"/>
  <c r="M568"/>
  <c r="N674"/>
  <c r="M122"/>
  <c r="M875"/>
  <c r="N188"/>
  <c r="M374"/>
  <c r="M876"/>
  <c r="M765"/>
  <c r="M562"/>
  <c r="M816"/>
  <c r="N189"/>
  <c r="N526"/>
  <c r="M313"/>
  <c r="M734"/>
  <c r="M15" i="30"/>
  <c r="M21"/>
  <c r="M35"/>
  <c r="M43"/>
  <c r="M14"/>
  <c r="M22"/>
  <c r="M30"/>
  <c r="M38"/>
  <c r="N44"/>
  <c r="N12"/>
  <c r="N31"/>
  <c r="M11"/>
  <c r="J57" i="35"/>
  <c r="N13" i="30"/>
  <c r="J63" i="35"/>
  <c r="K59"/>
  <c r="N35" i="30"/>
  <c r="N33"/>
  <c r="N34"/>
  <c r="N16"/>
  <c r="N37"/>
  <c r="M29"/>
  <c r="N45"/>
  <c r="M26"/>
  <c r="M42"/>
  <c r="N14"/>
  <c r="N15"/>
  <c r="N20"/>
  <c r="N22"/>
  <c r="N40"/>
  <c r="K61" i="35"/>
  <c r="M742" i="32"/>
  <c r="N664"/>
  <c r="M459"/>
  <c r="M953"/>
  <c r="M133"/>
  <c r="N590"/>
  <c r="N894"/>
  <c r="M263"/>
  <c r="M411"/>
  <c r="M653"/>
  <c r="N731"/>
  <c r="M282"/>
  <c r="M590"/>
  <c r="N577"/>
  <c r="N770"/>
  <c r="M21"/>
  <c r="N756"/>
  <c r="N498"/>
  <c r="N87"/>
  <c r="M813"/>
  <c r="M32"/>
  <c r="M716"/>
  <c r="M564"/>
  <c r="N206"/>
  <c r="N136"/>
  <c r="N913"/>
  <c r="M567"/>
  <c r="M873"/>
  <c r="N640"/>
  <c r="M268"/>
  <c r="M668"/>
  <c r="N449"/>
  <c r="N464"/>
  <c r="N126"/>
  <c r="N334"/>
  <c r="M115"/>
  <c r="N39"/>
  <c r="N459"/>
  <c r="M219"/>
  <c r="M348"/>
  <c r="M587"/>
  <c r="M236"/>
  <c r="M529"/>
  <c r="N939"/>
  <c r="N326"/>
  <c r="M87"/>
  <c r="N28"/>
  <c r="M172"/>
  <c r="N298"/>
  <c r="N601"/>
  <c r="N169"/>
  <c r="M52"/>
  <c r="M49"/>
  <c r="N506"/>
  <c r="M180"/>
  <c r="M386"/>
  <c r="N60"/>
  <c r="N45"/>
  <c r="N543"/>
  <c r="M65"/>
  <c r="N985"/>
  <c r="M980"/>
  <c r="M958"/>
  <c r="N18"/>
  <c r="N874"/>
  <c r="N178"/>
  <c r="M829"/>
  <c r="N847"/>
  <c r="M689"/>
  <c r="M194"/>
  <c r="M145"/>
  <c r="N104"/>
  <c r="N290"/>
  <c r="M544"/>
  <c r="N363"/>
  <c r="N935"/>
  <c r="M579"/>
  <c r="M755"/>
  <c r="N325"/>
  <c r="N84"/>
  <c r="M640"/>
  <c r="N46"/>
  <c r="M799"/>
  <c r="N890"/>
  <c r="M163"/>
  <c r="N539"/>
  <c r="N594"/>
  <c r="N830"/>
  <c r="N36"/>
  <c r="N463"/>
  <c r="M322"/>
  <c r="N204"/>
  <c r="M204"/>
  <c r="M504"/>
  <c r="M677"/>
  <c r="M830"/>
  <c r="N337"/>
  <c r="M630"/>
  <c r="M159"/>
  <c r="M713"/>
  <c r="M62"/>
  <c r="M382"/>
  <c r="N300"/>
  <c r="N231"/>
  <c r="M665"/>
  <c r="M370"/>
  <c r="M315"/>
  <c r="M701"/>
  <c r="M847"/>
  <c r="N816"/>
  <c r="M936"/>
  <c r="M181"/>
  <c r="N609"/>
  <c r="M435"/>
  <c r="M895"/>
  <c r="N22"/>
  <c r="M671"/>
  <c r="M237"/>
  <c r="M558"/>
  <c r="N437"/>
  <c r="N670"/>
  <c r="N752"/>
  <c r="M53"/>
  <c r="N585"/>
  <c r="M227"/>
  <c r="M212"/>
  <c r="N873"/>
  <c r="M613"/>
  <c r="N617"/>
  <c r="N335"/>
  <c r="N187"/>
  <c r="N47"/>
  <c r="N185"/>
  <c r="M490"/>
  <c r="M363"/>
  <c r="M628"/>
  <c r="N679"/>
  <c r="M518"/>
  <c r="N24"/>
  <c r="M272"/>
  <c r="N148"/>
  <c r="M302"/>
  <c r="N266"/>
  <c r="M686"/>
  <c r="M412"/>
  <c r="N40"/>
  <c r="N284"/>
  <c r="N542"/>
  <c r="M13"/>
  <c r="N798"/>
  <c r="M85"/>
  <c r="M659"/>
  <c r="N768"/>
  <c r="N225"/>
  <c r="N347"/>
  <c r="N958"/>
  <c r="M161"/>
  <c r="N272"/>
  <c r="N713"/>
  <c r="N332"/>
  <c r="M248"/>
  <c r="N491"/>
  <c r="M284"/>
  <c r="M724"/>
  <c r="M747"/>
  <c r="N305"/>
  <c r="M466"/>
  <c r="N484"/>
  <c r="N373"/>
  <c r="N849"/>
  <c r="M492"/>
  <c r="N653"/>
  <c r="M885"/>
  <c r="M480"/>
  <c r="N319"/>
  <c r="N922"/>
  <c r="N931"/>
  <c r="N219"/>
  <c r="N507"/>
  <c r="N660"/>
  <c r="N516"/>
  <c r="M349"/>
  <c r="M205"/>
  <c r="M915"/>
  <c r="N559"/>
  <c r="M569"/>
  <c r="N273"/>
  <c r="N766"/>
  <c r="M141"/>
  <c r="M277"/>
  <c r="N537"/>
  <c r="N805"/>
  <c r="M607"/>
  <c r="N99"/>
  <c r="M124"/>
  <c r="N127"/>
  <c r="N244"/>
  <c r="N359"/>
  <c r="M903"/>
  <c r="M360"/>
  <c r="N485"/>
  <c r="M983"/>
  <c r="N767"/>
  <c r="M304"/>
  <c r="M142"/>
  <c r="M286"/>
  <c r="M80"/>
  <c r="M818"/>
  <c r="N71"/>
  <c r="N529"/>
  <c r="N929"/>
  <c r="N353"/>
  <c r="M617"/>
  <c r="N605"/>
  <c r="M334"/>
  <c r="M37"/>
  <c r="M935"/>
  <c r="M933"/>
  <c r="N224"/>
  <c r="M860"/>
  <c r="N540"/>
  <c r="N808"/>
  <c r="N967"/>
  <c r="N159"/>
  <c r="N968"/>
  <c r="M978"/>
  <c r="M213"/>
  <c r="N554"/>
  <c r="M520"/>
  <c r="M149"/>
  <c r="N243"/>
  <c r="M522"/>
  <c r="M680"/>
  <c r="N607"/>
  <c r="N914"/>
  <c r="M920"/>
  <c r="N887"/>
  <c r="M811"/>
  <c r="N114"/>
  <c r="M913"/>
  <c r="N446"/>
  <c r="N845"/>
  <c r="M106"/>
  <c r="N634"/>
  <c r="N496"/>
  <c r="N509"/>
  <c r="M362"/>
  <c r="N307"/>
  <c r="M472"/>
  <c r="N350"/>
  <c r="M458"/>
  <c r="M20"/>
  <c r="M150"/>
  <c r="N519"/>
  <c r="M78"/>
  <c r="M385"/>
  <c r="N149"/>
  <c r="N848"/>
  <c r="M38"/>
  <c r="N269"/>
  <c r="M577"/>
  <c r="N419"/>
  <c r="M497"/>
  <c r="N586"/>
  <c r="M766"/>
  <c r="N833"/>
  <c r="N820"/>
  <c r="M353"/>
  <c r="N368"/>
  <c r="M24"/>
  <c r="N301"/>
  <c r="N478"/>
  <c r="M18"/>
  <c r="N453"/>
  <c r="M841"/>
  <c r="M166"/>
  <c r="M28"/>
  <c r="M509"/>
  <c r="N667"/>
  <c r="M129"/>
  <c r="N173"/>
  <c r="M235"/>
  <c r="N119"/>
  <c r="M516"/>
  <c r="M857"/>
  <c r="N642"/>
  <c r="M957"/>
  <c r="M547"/>
  <c r="N857"/>
  <c r="M561"/>
  <c r="M249"/>
  <c r="M861"/>
  <c r="N836"/>
  <c r="M831"/>
  <c r="M545"/>
  <c r="M77"/>
  <c r="N199"/>
  <c r="M612"/>
  <c r="N877"/>
  <c r="N165"/>
  <c r="M79"/>
  <c r="N105"/>
  <c r="N628"/>
  <c r="M669"/>
  <c r="M754"/>
  <c r="N495"/>
  <c r="M715"/>
  <c r="M179"/>
  <c r="N536"/>
  <c r="M168"/>
  <c r="N802"/>
  <c r="N222"/>
  <c r="M265"/>
  <c r="M726"/>
  <c r="N499"/>
  <c r="M354"/>
  <c r="M185"/>
  <c r="N242"/>
  <c r="N207"/>
  <c r="N528"/>
  <c r="N635"/>
  <c r="N444"/>
  <c r="M410"/>
  <c r="M450"/>
  <c r="N694"/>
  <c r="M912"/>
  <c r="M741"/>
  <c r="N448"/>
  <c r="N151"/>
  <c r="N681"/>
  <c r="N818"/>
  <c r="M377"/>
  <c r="M849"/>
  <c r="M553"/>
  <c r="M309"/>
  <c r="M591"/>
  <c r="M737"/>
  <c r="N690"/>
  <c r="M413"/>
  <c r="N470"/>
  <c r="N555"/>
  <c r="N693"/>
  <c r="M12"/>
  <c r="M269"/>
  <c r="N545"/>
  <c r="N49"/>
  <c r="N809"/>
  <c r="M488"/>
  <c r="N511"/>
  <c r="N912"/>
  <c r="N891"/>
  <c r="M756"/>
  <c r="N872"/>
  <c r="N620"/>
  <c r="M114"/>
  <c r="M146"/>
  <c r="N508"/>
  <c r="M373"/>
  <c r="M626"/>
  <c r="N865"/>
  <c r="N163"/>
  <c r="N796"/>
  <c r="N925"/>
  <c r="N214"/>
  <c r="M662"/>
  <c r="M138"/>
  <c r="M853"/>
  <c r="N706"/>
  <c r="M473"/>
  <c r="M527"/>
  <c r="N52"/>
  <c r="N80"/>
  <c r="N563"/>
  <c r="M753"/>
  <c r="N682"/>
  <c r="N533"/>
  <c r="N695"/>
  <c r="M802"/>
  <c r="M298"/>
  <c r="M486"/>
  <c r="M463"/>
  <c r="N727"/>
  <c r="N685"/>
  <c r="N210"/>
  <c r="N331"/>
  <c r="N133"/>
  <c r="M355"/>
  <c r="M188"/>
  <c r="N936"/>
  <c r="N862"/>
  <c r="N125"/>
  <c r="N621"/>
  <c r="N232"/>
  <c r="M222"/>
  <c r="N832"/>
  <c r="N239"/>
  <c r="M884"/>
  <c r="N221"/>
  <c r="M305"/>
  <c r="N175"/>
  <c r="N964"/>
  <c r="N501"/>
  <c r="N43"/>
  <c r="N144"/>
  <c r="M532"/>
  <c r="N765"/>
  <c r="N116"/>
  <c r="N83"/>
  <c r="M314"/>
  <c r="N656"/>
  <c r="M183"/>
  <c r="M214"/>
  <c r="N737"/>
  <c r="M695"/>
  <c r="N655"/>
  <c r="M955"/>
  <c r="M229"/>
  <c r="N851"/>
  <c r="M586"/>
  <c r="N19"/>
  <c r="N458"/>
  <c r="M232"/>
  <c r="N984"/>
  <c r="M678"/>
  <c r="M156"/>
  <c r="M307"/>
  <c r="N117"/>
  <c r="N799"/>
  <c r="N860"/>
  <c r="N156"/>
  <c r="M312"/>
  <c r="N56"/>
  <c r="N422"/>
  <c r="M967"/>
  <c r="M489"/>
  <c r="N23"/>
  <c r="M477"/>
  <c r="M432"/>
  <c r="N614"/>
  <c r="N688"/>
  <c r="N349"/>
  <c r="N150"/>
  <c r="N518"/>
  <c r="N938"/>
  <c r="M50"/>
  <c r="M619"/>
  <c r="M809"/>
  <c r="M125"/>
  <c r="M81"/>
  <c r="N550"/>
  <c r="N875"/>
  <c r="M964"/>
  <c r="M375"/>
  <c r="N725"/>
  <c r="N574"/>
  <c r="N972"/>
  <c r="N91"/>
  <c r="M730"/>
  <c r="M800"/>
  <c r="M523"/>
  <c r="M536"/>
  <c r="M666"/>
  <c r="N183"/>
  <c r="N205"/>
  <c r="N956"/>
  <c r="M351"/>
  <c r="M555"/>
  <c r="N195"/>
  <c r="M906"/>
  <c r="N358"/>
  <c r="M973"/>
  <c r="N285"/>
  <c r="M805"/>
  <c r="N637"/>
  <c r="N378"/>
  <c r="M956"/>
  <c r="N288"/>
  <c r="N418"/>
  <c r="N190"/>
  <c r="M891"/>
  <c r="M642"/>
  <c r="M548"/>
  <c r="N139"/>
  <c r="M542"/>
  <c r="N246"/>
  <c r="M493"/>
  <c r="M17"/>
  <c r="M369"/>
  <c r="N530"/>
  <c r="N567"/>
  <c r="M796"/>
  <c r="M657"/>
  <c r="M70"/>
  <c r="M904"/>
  <c r="N630"/>
  <c r="M645"/>
  <c r="M896"/>
  <c r="M467"/>
  <c r="M836"/>
  <c r="M571"/>
  <c r="M206"/>
  <c r="M633"/>
  <c r="N102"/>
  <c r="N730"/>
  <c r="N314"/>
  <c r="M882"/>
  <c r="M27"/>
  <c r="M449"/>
  <c r="N534"/>
  <c r="M287"/>
  <c r="N460"/>
  <c r="N520"/>
  <c r="M160"/>
  <c r="M510"/>
  <c r="N428"/>
  <c r="N704"/>
  <c r="M419"/>
  <c r="M45"/>
  <c r="M888"/>
  <c r="N275"/>
  <c r="M228"/>
  <c r="M563"/>
  <c r="N456"/>
  <c r="N315"/>
  <c r="N696"/>
  <c r="N143"/>
  <c r="N980"/>
  <c r="M243"/>
  <c r="J169" i="36"/>
  <c r="K123"/>
  <c r="J147"/>
  <c r="J146"/>
  <c r="J111"/>
  <c r="K77"/>
  <c r="J53"/>
  <c r="K16"/>
  <c r="K96"/>
  <c r="K36"/>
  <c r="K166"/>
  <c r="J162"/>
  <c r="K103"/>
  <c r="J50"/>
  <c r="J187"/>
  <c r="K169"/>
  <c r="K105"/>
  <c r="K184"/>
  <c r="K133"/>
  <c r="K70"/>
  <c r="N29" i="30"/>
  <c r="N28"/>
  <c r="J62" i="35"/>
  <c r="N23" i="33"/>
  <c r="M34" i="30"/>
  <c r="M39"/>
  <c r="N11" i="34"/>
  <c r="N14"/>
  <c r="N37"/>
  <c r="O41"/>
  <c r="O15"/>
  <c r="N17"/>
  <c r="N23"/>
  <c r="N34"/>
  <c r="O29"/>
  <c r="O38"/>
  <c r="N39"/>
  <c r="N36"/>
  <c r="O39"/>
  <c r="N41"/>
  <c r="N16"/>
  <c r="O25"/>
  <c r="O17"/>
  <c r="N29"/>
  <c r="O34"/>
  <c r="O40"/>
  <c r="N32"/>
  <c r="N19"/>
  <c r="N21"/>
  <c r="O36"/>
  <c r="N27"/>
  <c r="O23"/>
  <c r="O12"/>
  <c r="N35"/>
  <c r="O33"/>
  <c r="O26"/>
  <c r="M352" i="21"/>
  <c r="N125"/>
  <c r="M302"/>
  <c r="N478"/>
  <c r="N38"/>
  <c r="N117"/>
  <c r="M217"/>
  <c r="M266"/>
  <c r="N236"/>
  <c r="N247"/>
  <c r="M466"/>
  <c r="M380"/>
  <c r="M69"/>
  <c r="M248"/>
  <c r="N441"/>
  <c r="M78"/>
  <c r="N505"/>
  <c r="N358"/>
  <c r="M471"/>
  <c r="M346"/>
  <c r="M516"/>
  <c r="M459"/>
  <c r="N346"/>
  <c r="M524"/>
  <c r="N511"/>
  <c r="M423"/>
  <c r="N468"/>
  <c r="M386"/>
  <c r="N230"/>
  <c r="M53"/>
  <c r="M154"/>
  <c r="M488"/>
  <c r="N278"/>
  <c r="M426"/>
  <c r="N201"/>
  <c r="M254"/>
  <c r="N126"/>
  <c r="N507"/>
  <c r="N90"/>
  <c r="N433"/>
  <c r="N321"/>
  <c r="M340"/>
  <c r="M193"/>
  <c r="M310"/>
  <c r="N526"/>
  <c r="M359"/>
  <c r="N317"/>
  <c r="N332"/>
  <c r="N466"/>
  <c r="N135"/>
  <c r="M514"/>
  <c r="N74"/>
  <c r="M102"/>
  <c r="N217"/>
  <c r="M213"/>
  <c r="M163"/>
  <c r="M118"/>
  <c r="N178"/>
  <c r="M292"/>
  <c r="M155"/>
  <c r="N497"/>
  <c r="M472"/>
  <c r="M288"/>
  <c r="N255"/>
  <c r="M399"/>
  <c r="M77"/>
  <c r="M374"/>
  <c r="N375"/>
  <c r="N369"/>
  <c r="M252"/>
  <c r="N167"/>
  <c r="M405"/>
  <c r="N518"/>
  <c r="M358"/>
  <c r="M503"/>
  <c r="M468"/>
  <c r="N396"/>
  <c r="N512"/>
  <c r="N209"/>
  <c r="N465"/>
  <c r="N457"/>
  <c r="M321"/>
  <c r="N183"/>
  <c r="M531"/>
  <c r="M189"/>
  <c r="M199"/>
  <c r="M389"/>
  <c r="N212"/>
  <c r="N48"/>
  <c r="N87"/>
  <c r="N501"/>
  <c r="N243"/>
  <c r="N517"/>
  <c r="M461"/>
  <c r="M24"/>
  <c r="N191"/>
  <c r="N440"/>
  <c r="M31"/>
  <c r="M130"/>
  <c r="N464"/>
  <c r="N451"/>
  <c r="M375"/>
  <c r="M235"/>
  <c r="M493"/>
  <c r="N174"/>
  <c r="N299"/>
  <c r="N270"/>
  <c r="M429"/>
  <c r="N18"/>
  <c r="M451"/>
  <c r="M273"/>
  <c r="M233"/>
  <c r="M355"/>
  <c r="M192"/>
  <c r="N195"/>
  <c r="N49"/>
  <c r="N35"/>
  <c r="M437"/>
  <c r="N419"/>
  <c r="M245"/>
  <c r="N240"/>
  <c r="N407"/>
  <c r="N123"/>
  <c r="M246"/>
  <c r="M166"/>
  <c r="N340"/>
  <c r="N221"/>
  <c r="M47"/>
  <c r="N312"/>
  <c r="M381"/>
  <c r="M444"/>
  <c r="M179"/>
  <c r="N485"/>
  <c r="M442"/>
  <c r="N17"/>
  <c r="M518"/>
  <c r="M173"/>
  <c r="M478"/>
  <c r="M350"/>
  <c r="M95"/>
  <c r="M312"/>
  <c r="M222"/>
  <c r="M12"/>
  <c r="N412"/>
  <c r="M150"/>
  <c r="N494"/>
  <c r="M149"/>
  <c r="N39"/>
  <c r="N426"/>
  <c r="N410"/>
  <c r="M244"/>
  <c r="M201"/>
  <c r="M247"/>
  <c r="N131"/>
  <c r="N448"/>
  <c r="M110"/>
  <c r="N314"/>
  <c r="M506"/>
  <c r="M322"/>
  <c r="M93"/>
  <c r="N95"/>
  <c r="M434"/>
  <c r="M490"/>
  <c r="M250"/>
  <c r="N521"/>
  <c r="M290"/>
  <c r="N213"/>
  <c r="N359"/>
  <c r="M393"/>
  <c r="M34"/>
  <c r="N354"/>
  <c r="N490"/>
  <c r="M175"/>
  <c r="N194"/>
  <c r="N303"/>
  <c r="N360"/>
  <c r="M84"/>
  <c r="N210"/>
  <c r="N487"/>
  <c r="N71"/>
  <c r="M265"/>
  <c r="M401"/>
  <c r="M129"/>
  <c r="N111"/>
  <c r="N101"/>
  <c r="M48"/>
  <c r="J85" i="35"/>
  <c r="M112" i="21"/>
  <c r="M528"/>
  <c r="N374"/>
  <c r="M239"/>
  <c r="N138"/>
  <c r="N127"/>
  <c r="M159"/>
  <c r="M220"/>
  <c r="N389"/>
  <c r="M402"/>
  <c r="N339"/>
  <c r="N41"/>
  <c r="M231"/>
  <c r="N140"/>
  <c r="M281"/>
  <c r="N382"/>
  <c r="N421"/>
  <c r="M125"/>
  <c r="M326"/>
  <c r="N473"/>
  <c r="N211"/>
  <c r="N290"/>
  <c r="M417"/>
  <c r="J73" i="35"/>
  <c r="N284" i="21"/>
  <c r="M455"/>
  <c r="N387"/>
  <c r="N164"/>
  <c r="M68"/>
  <c r="N102"/>
  <c r="N470"/>
  <c r="N495"/>
  <c r="N86"/>
  <c r="N205"/>
  <c r="K77" i="35"/>
  <c r="N437" i="21"/>
  <c r="M467"/>
  <c r="N115"/>
  <c r="N435"/>
  <c r="M341"/>
  <c r="M337"/>
  <c r="N76"/>
  <c r="N141"/>
  <c r="N186"/>
  <c r="N297"/>
  <c r="M275"/>
  <c r="M391"/>
  <c r="M521"/>
  <c r="N215"/>
  <c r="N144"/>
  <c r="N271"/>
  <c r="M433"/>
  <c r="N280"/>
  <c r="N228"/>
  <c r="K71" i="35"/>
  <c r="K14"/>
  <c r="J75"/>
  <c r="J80"/>
  <c r="N207" i="21"/>
  <c r="M480"/>
  <c r="N422"/>
  <c r="M187"/>
  <c r="M356"/>
  <c r="M162"/>
  <c r="N506"/>
  <c r="N47"/>
  <c r="N345"/>
  <c r="M197"/>
  <c r="N79"/>
  <c r="M427"/>
  <c r="M232"/>
  <c r="M387"/>
  <c r="N151"/>
  <c r="N378"/>
  <c r="N463"/>
  <c r="N93"/>
  <c r="N145"/>
  <c r="N129"/>
  <c r="M133"/>
  <c r="M505"/>
  <c r="N522"/>
  <c r="M372"/>
  <c r="N338"/>
  <c r="M453"/>
  <c r="N320"/>
  <c r="N484"/>
  <c r="N252"/>
  <c r="M286"/>
  <c r="M527"/>
  <c r="M415"/>
  <c r="M443"/>
  <c r="M327"/>
  <c r="N161"/>
  <c r="M99"/>
  <c r="N182"/>
  <c r="M206"/>
  <c r="M263"/>
  <c r="M324"/>
  <c r="N78"/>
  <c r="N272"/>
  <c r="N260"/>
  <c r="M338"/>
  <c r="N23"/>
  <c r="M107"/>
  <c r="N146"/>
  <c r="M138"/>
  <c r="N447"/>
  <c r="N82"/>
  <c r="M396"/>
  <c r="M431"/>
  <c r="M502"/>
  <c r="M289"/>
  <c r="M409"/>
  <c r="M474"/>
  <c r="M465"/>
  <c r="J82" i="35"/>
  <c r="J93"/>
  <c r="J47"/>
  <c r="J70"/>
  <c r="K93"/>
  <c r="K37"/>
  <c r="N343" i="21"/>
  <c r="N335"/>
  <c r="N524"/>
  <c r="N199"/>
  <c r="M242"/>
  <c r="N475"/>
  <c r="M73"/>
  <c r="M517"/>
  <c r="M457"/>
  <c r="N224"/>
  <c r="M184"/>
  <c r="N119"/>
  <c r="M299"/>
  <c r="N21"/>
  <c r="M39"/>
  <c r="N53"/>
  <c r="N214"/>
  <c r="M388"/>
  <c r="M15"/>
  <c r="M425"/>
  <c r="M207"/>
  <c r="M89"/>
  <c r="N250"/>
  <c r="N492"/>
  <c r="M52"/>
  <c r="N258"/>
  <c r="M44"/>
  <c r="M14"/>
  <c r="N386"/>
  <c r="N134"/>
  <c r="M526"/>
  <c r="N472"/>
  <c r="N83"/>
  <c r="N477"/>
  <c r="N158"/>
  <c r="N356"/>
  <c r="M113"/>
  <c r="M300"/>
  <c r="M35"/>
  <c r="M164"/>
  <c r="N269"/>
  <c r="M497"/>
  <c r="N277"/>
  <c r="N150"/>
  <c r="M418"/>
  <c r="M473"/>
  <c r="N220"/>
  <c r="M126"/>
  <c r="M196"/>
  <c r="N530"/>
  <c r="N267"/>
  <c r="M351"/>
  <c r="M390"/>
  <c r="M479"/>
  <c r="N509"/>
  <c r="N241"/>
  <c r="N402"/>
  <c r="M419"/>
  <c r="N469"/>
  <c r="N364"/>
  <c r="M411"/>
  <c r="N68"/>
  <c r="M362"/>
  <c r="N371"/>
  <c r="N173"/>
  <c r="N154"/>
  <c r="N242"/>
  <c r="M30"/>
  <c r="N163"/>
  <c r="M495"/>
  <c r="N390"/>
  <c r="M332"/>
  <c r="M211"/>
  <c r="M397"/>
  <c r="N450"/>
  <c r="N89"/>
  <c r="M71"/>
  <c r="M105"/>
  <c r="M379"/>
  <c r="M370"/>
  <c r="M406"/>
  <c r="M500"/>
  <c r="N237"/>
  <c r="M104"/>
  <c r="M486"/>
  <c r="N523"/>
  <c r="M198"/>
  <c r="M214"/>
  <c r="N149"/>
  <c r="M512"/>
  <c r="N29"/>
  <c r="M97"/>
  <c r="N430"/>
  <c r="M476"/>
  <c r="M98"/>
  <c r="M33"/>
  <c r="N417"/>
  <c r="N316"/>
  <c r="N179"/>
  <c r="M421"/>
  <c r="M200"/>
  <c r="N136"/>
  <c r="M360"/>
  <c r="N274"/>
  <c r="N113"/>
  <c r="M165"/>
  <c r="N385"/>
  <c r="N88"/>
  <c r="N508"/>
  <c r="N395"/>
  <c r="M91"/>
  <c r="M17"/>
  <c r="N13"/>
  <c r="N254"/>
  <c r="N268"/>
  <c r="M276"/>
  <c r="N398"/>
  <c r="N116"/>
  <c r="N459"/>
  <c r="N353"/>
  <c r="N98"/>
  <c r="N279"/>
  <c r="N400"/>
  <c r="M507"/>
  <c r="N276"/>
  <c r="N309"/>
  <c r="N500"/>
  <c r="M203"/>
  <c r="M264"/>
  <c r="M146"/>
  <c r="M268"/>
  <c r="M120"/>
  <c r="M85"/>
  <c r="N510"/>
  <c r="N379"/>
  <c r="N55"/>
  <c r="N227"/>
  <c r="N436"/>
  <c r="M256"/>
  <c r="M311"/>
  <c r="M38"/>
  <c r="M96"/>
  <c r="N229"/>
  <c r="M37"/>
  <c r="M21"/>
  <c r="M477"/>
  <c r="N347"/>
  <c r="N367"/>
  <c r="M448"/>
  <c r="N467"/>
  <c r="N160"/>
  <c r="N415"/>
  <c r="M378"/>
  <c r="N165"/>
  <c r="M373"/>
  <c r="M127"/>
  <c r="M314"/>
  <c r="N348"/>
  <c r="N362"/>
  <c r="M376"/>
  <c r="M178"/>
  <c r="N232"/>
  <c r="M325"/>
  <c r="M280"/>
  <c r="M42"/>
  <c r="M170"/>
  <c r="N308"/>
  <c r="N26"/>
  <c r="M347"/>
  <c r="M298"/>
  <c r="M309"/>
  <c r="N461"/>
  <c r="M145"/>
  <c r="N244"/>
  <c r="M76"/>
  <c r="M371"/>
  <c r="M463"/>
  <c r="M83"/>
  <c r="M171"/>
  <c r="N193"/>
  <c r="N223"/>
  <c r="N528"/>
  <c r="N114"/>
  <c r="N37"/>
  <c r="M103"/>
  <c r="N166"/>
  <c r="M318"/>
  <c r="M174"/>
  <c r="N257"/>
  <c r="M116"/>
  <c r="N376"/>
  <c r="N142"/>
  <c r="M140"/>
  <c r="N286"/>
  <c r="N12"/>
  <c r="M271"/>
  <c r="N96"/>
  <c r="N289"/>
  <c r="N307"/>
  <c r="N319"/>
  <c r="N392"/>
  <c r="N405"/>
  <c r="M81"/>
  <c r="M262"/>
  <c r="N462"/>
  <c r="N132"/>
  <c r="N349"/>
  <c r="N20"/>
  <c r="N341"/>
  <c r="N51"/>
  <c r="M123"/>
  <c r="M315"/>
  <c r="N315"/>
  <c r="N515"/>
  <c r="N489"/>
  <c r="N200"/>
  <c r="N97"/>
  <c r="M469"/>
  <c r="N455"/>
  <c r="M209"/>
  <c r="N19"/>
  <c r="N403"/>
  <c r="M195"/>
  <c r="M168"/>
  <c r="N206"/>
  <c r="M334"/>
  <c r="M377"/>
  <c r="M28"/>
  <c r="N143"/>
  <c r="M523"/>
  <c r="N458"/>
  <c r="N170"/>
  <c r="N525"/>
  <c r="M90"/>
  <c r="N391"/>
  <c r="N325"/>
  <c r="J89" i="35"/>
  <c r="J13"/>
  <c r="K102"/>
  <c r="K45"/>
  <c r="J87"/>
  <c r="J66"/>
  <c r="J91"/>
  <c r="J71"/>
  <c r="J48"/>
  <c r="K41"/>
  <c r="J39"/>
  <c r="K81"/>
  <c r="J102"/>
  <c r="K101"/>
  <c r="K69"/>
  <c r="J168" i="36"/>
  <c r="J106"/>
  <c r="J180"/>
  <c r="N18" i="30"/>
  <c r="J59" i="35"/>
  <c r="J56"/>
  <c r="J60"/>
  <c r="N11" i="30"/>
  <c r="N17"/>
  <c r="K60" i="35"/>
  <c r="N32" i="30"/>
  <c r="J58" i="35"/>
  <c r="N26" i="30"/>
  <c r="N24"/>
  <c r="K62" i="35"/>
  <c r="N19" i="30"/>
  <c r="K57" i="35"/>
  <c r="K63"/>
  <c r="J61"/>
  <c r="K56"/>
  <c r="N30" i="30"/>
  <c r="N25"/>
  <c r="N27"/>
  <c r="N38"/>
  <c r="N39"/>
  <c r="N21"/>
  <c r="M17" i="33"/>
  <c r="N18"/>
  <c r="M13"/>
  <c r="N21"/>
  <c r="M26"/>
  <c r="N20"/>
  <c r="N11"/>
  <c r="M12"/>
  <c r="N19"/>
  <c r="K65" i="36"/>
  <c r="K80"/>
  <c r="K56"/>
  <c r="N43" i="30"/>
  <c r="N42"/>
  <c r="M44"/>
  <c r="M40"/>
  <c r="M36"/>
  <c r="M32"/>
  <c r="M28"/>
  <c r="M24"/>
  <c r="M20"/>
  <c r="M16"/>
  <c r="M12"/>
  <c r="M45"/>
  <c r="M41"/>
  <c r="M37"/>
  <c r="M33"/>
  <c r="M25"/>
  <c r="M17"/>
  <c r="J83" i="35"/>
  <c r="K72"/>
  <c r="M328" i="21"/>
  <c r="N275"/>
  <c r="J37" i="35"/>
  <c r="J67"/>
  <c r="M234" i="21"/>
  <c r="M111"/>
  <c r="N42"/>
  <c r="M452"/>
  <c r="N351"/>
  <c r="M408"/>
  <c r="M158"/>
  <c r="M92"/>
  <c r="N248"/>
  <c r="K83" i="35"/>
  <c r="J88"/>
  <c r="N52" i="21"/>
  <c r="N25"/>
  <c r="N481"/>
  <c r="N326"/>
  <c r="N45"/>
  <c r="M228"/>
  <c r="M169"/>
  <c r="N100"/>
  <c r="M243"/>
  <c r="M460"/>
  <c r="M446"/>
  <c r="N431"/>
  <c r="N203"/>
  <c r="M454"/>
  <c r="N43"/>
  <c r="N327"/>
  <c r="N264"/>
  <c r="M144"/>
  <c r="M492"/>
  <c r="M398"/>
  <c r="N452"/>
  <c r="N527"/>
  <c r="N104"/>
  <c r="N157"/>
  <c r="N239"/>
  <c r="M41"/>
  <c r="N110"/>
  <c r="N397"/>
  <c r="M194"/>
  <c r="M394"/>
  <c r="M484"/>
  <c r="N453"/>
  <c r="M224"/>
  <c r="M441"/>
  <c r="N310"/>
  <c r="M122"/>
  <c r="M317"/>
  <c r="N77"/>
  <c r="N350"/>
  <c r="M94"/>
  <c r="N265"/>
  <c r="N251"/>
  <c r="M284"/>
  <c r="M74"/>
  <c r="N235"/>
  <c r="N416"/>
  <c r="M23"/>
  <c r="N246"/>
  <c r="N288"/>
  <c r="M109"/>
  <c r="M19"/>
  <c r="M498"/>
  <c r="M212"/>
  <c r="J96" i="35"/>
  <c r="M287" i="21"/>
  <c r="M456"/>
  <c r="N24"/>
  <c r="N122"/>
  <c r="M225"/>
  <c r="M215"/>
  <c r="M182"/>
  <c r="N107"/>
  <c r="M119"/>
  <c r="M27"/>
  <c r="N253"/>
  <c r="M449"/>
  <c r="M307"/>
  <c r="M301"/>
  <c r="N27"/>
  <c r="N446"/>
  <c r="M249"/>
  <c r="M160"/>
  <c r="M108"/>
  <c r="M487"/>
  <c r="N263"/>
  <c r="M445"/>
  <c r="M349"/>
  <c r="N519"/>
  <c r="M335"/>
  <c r="N124"/>
  <c r="M180"/>
  <c r="M272"/>
  <c r="J100" i="35"/>
  <c r="K86"/>
  <c r="K90"/>
  <c r="N34" i="21"/>
  <c r="N175"/>
  <c r="M114"/>
  <c r="M424"/>
  <c r="N520"/>
  <c r="N425"/>
  <c r="M152"/>
  <c r="M483"/>
  <c r="M82"/>
  <c r="N420"/>
  <c r="M188"/>
  <c r="M464"/>
  <c r="K99" i="35"/>
  <c r="K84"/>
  <c r="K65"/>
  <c r="J86"/>
  <c r="M139" i="21"/>
  <c r="M257"/>
  <c r="M251"/>
  <c r="N192"/>
  <c r="N311"/>
  <c r="M368"/>
  <c r="M258"/>
  <c r="M50"/>
  <c r="N409"/>
  <c r="M51"/>
  <c r="K96" i="35"/>
  <c r="J12"/>
  <c r="K47"/>
  <c r="J101"/>
  <c r="K88"/>
  <c r="K85"/>
  <c r="J42"/>
  <c r="J97"/>
  <c r="M219" i="21"/>
  <c r="N442"/>
  <c r="N368"/>
  <c r="M348"/>
  <c r="M241"/>
  <c r="M303"/>
  <c r="M32"/>
  <c r="M79"/>
  <c r="N233"/>
  <c r="N108"/>
  <c r="N482"/>
  <c r="M151"/>
  <c r="N31"/>
  <c r="N121"/>
  <c r="N480"/>
  <c r="N318"/>
  <c r="N168"/>
  <c r="N261"/>
  <c r="N139"/>
  <c r="N377"/>
  <c r="N404"/>
  <c r="M440"/>
  <c r="N444"/>
  <c r="M367"/>
  <c r="N187"/>
  <c r="M369"/>
  <c r="M395"/>
  <c r="M260"/>
  <c r="M274"/>
  <c r="N434"/>
  <c r="N222"/>
  <c r="N30"/>
  <c r="N357"/>
  <c r="M31" i="30"/>
  <c r="M27"/>
  <c r="M23"/>
  <c r="M19"/>
  <c r="M278" i="21"/>
  <c r="N456"/>
  <c r="M520"/>
  <c r="N388"/>
  <c r="M157"/>
  <c r="M25"/>
  <c r="M489"/>
  <c r="M522"/>
  <c r="N399"/>
  <c r="M136"/>
  <c r="N355"/>
  <c r="N380"/>
  <c r="N44"/>
  <c r="N429"/>
  <c r="N273"/>
  <c r="N471"/>
  <c r="N408"/>
  <c r="N196"/>
  <c r="M450"/>
  <c r="N300"/>
  <c r="M237"/>
  <c r="N496"/>
  <c r="N81"/>
  <c r="M357"/>
  <c r="M255"/>
  <c r="N438"/>
  <c r="M26"/>
  <c r="N476"/>
  <c r="N427"/>
  <c r="M106"/>
  <c r="M353"/>
  <c r="M269"/>
  <c r="M240"/>
  <c r="N514"/>
  <c r="N479"/>
  <c r="M345"/>
  <c r="N370"/>
  <c r="N189"/>
  <c r="N106"/>
  <c r="M156"/>
  <c r="N197"/>
  <c r="N406"/>
  <c r="M509"/>
  <c r="N156"/>
  <c r="N54"/>
  <c r="N373"/>
  <c r="M137"/>
  <c r="M49"/>
  <c r="M210"/>
  <c r="M253"/>
  <c r="N531"/>
  <c r="M205"/>
  <c r="N266"/>
  <c r="N91"/>
  <c r="M229"/>
  <c r="M308"/>
  <c r="M491"/>
  <c r="N445"/>
  <c r="M87"/>
  <c r="M364"/>
  <c r="M267"/>
  <c r="N322"/>
  <c r="M385"/>
  <c r="M515"/>
  <c r="M270"/>
  <c r="M124"/>
  <c r="N413"/>
  <c r="N296"/>
  <c r="N22"/>
  <c r="N504"/>
  <c r="N80"/>
  <c r="M238"/>
  <c r="M475"/>
  <c r="M361"/>
  <c r="M499"/>
  <c r="M319"/>
  <c r="M285"/>
  <c r="N28"/>
  <c r="M230"/>
  <c r="M147"/>
  <c r="M167"/>
  <c r="N394"/>
  <c r="M511"/>
  <c r="N323"/>
  <c r="N128"/>
  <c r="M412"/>
  <c r="N109"/>
  <c r="M132"/>
  <c r="N502"/>
  <c r="N454"/>
  <c r="M282"/>
  <c r="M236"/>
  <c r="N337"/>
  <c r="M29"/>
  <c r="N112"/>
  <c r="N249"/>
  <c r="N381"/>
  <c r="N302"/>
  <c r="N169"/>
  <c r="N428"/>
  <c r="N46"/>
  <c r="N281"/>
  <c r="M55"/>
  <c r="M296"/>
  <c r="M525"/>
  <c r="N418"/>
  <c r="M420"/>
  <c r="N50"/>
  <c r="M45"/>
  <c r="M462"/>
  <c r="M131"/>
  <c r="N33"/>
  <c r="M101"/>
  <c r="N85"/>
  <c r="M496"/>
  <c r="M186"/>
  <c r="M18"/>
  <c r="N137"/>
  <c r="M339"/>
  <c r="N15"/>
  <c r="N231"/>
  <c r="M422"/>
  <c r="M501"/>
  <c r="N503"/>
  <c r="N245"/>
  <c r="N393"/>
  <c r="M46"/>
  <c r="M141"/>
  <c r="N334"/>
  <c r="N256"/>
  <c r="M470"/>
  <c r="M513"/>
  <c r="N118"/>
  <c r="N84"/>
  <c r="N488"/>
  <c r="N336"/>
  <c r="M316"/>
  <c r="N32"/>
  <c r="N324"/>
  <c r="M407"/>
  <c r="N361"/>
  <c r="M432"/>
  <c r="N103"/>
  <c r="N424"/>
  <c r="N443"/>
  <c r="M134"/>
  <c r="M117"/>
  <c r="N352"/>
  <c r="M191"/>
  <c r="N219"/>
  <c r="M447"/>
  <c r="N292"/>
  <c r="M20"/>
  <c r="N493"/>
  <c r="N238"/>
  <c r="M504"/>
  <c r="M482"/>
  <c r="N147"/>
  <c r="N40"/>
  <c r="M80"/>
  <c r="M413"/>
  <c r="N69"/>
  <c r="M259"/>
  <c r="M485"/>
  <c r="N184"/>
  <c r="M54"/>
  <c r="N188"/>
  <c r="N414"/>
  <c r="N99"/>
  <c r="N301"/>
  <c r="M458"/>
  <c r="M382"/>
  <c r="M277"/>
  <c r="N70"/>
  <c r="M320"/>
  <c r="N282"/>
  <c r="N130"/>
  <c r="N162"/>
  <c r="N331"/>
  <c r="M86"/>
  <c r="N259"/>
  <c r="M22"/>
  <c r="M13"/>
  <c r="N180"/>
  <c r="N16"/>
  <c r="N516"/>
  <c r="N73"/>
  <c r="M436"/>
  <c r="M223"/>
  <c r="K53" i="35"/>
  <c r="M115" i="21"/>
  <c r="M530"/>
  <c r="M435"/>
  <c r="N120"/>
  <c r="M430"/>
  <c r="M183"/>
  <c r="M508"/>
  <c r="M403"/>
  <c r="M428"/>
  <c r="M221"/>
  <c r="M283"/>
  <c r="M297"/>
  <c r="M43"/>
  <c r="N234"/>
  <c r="N411"/>
  <c r="N152"/>
  <c r="M88"/>
  <c r="N159"/>
  <c r="M70"/>
  <c r="M143"/>
  <c r="N499"/>
  <c r="N155"/>
  <c r="M323"/>
  <c r="N171"/>
  <c r="M481"/>
  <c r="N401"/>
  <c r="N14"/>
  <c r="J38" i="35"/>
  <c r="J34"/>
  <c r="K34"/>
  <c r="M529" i="21"/>
  <c r="N105"/>
  <c r="N262"/>
  <c r="N529"/>
  <c r="M75"/>
  <c r="M392"/>
  <c r="M410"/>
  <c r="M100"/>
  <c r="N432"/>
  <c r="N460"/>
  <c r="N75"/>
  <c r="M336"/>
  <c r="M279"/>
  <c r="M519"/>
  <c r="M261"/>
  <c r="M227"/>
  <c r="M414"/>
  <c r="M40"/>
  <c r="N474"/>
  <c r="N513"/>
  <c r="N423"/>
  <c r="M128"/>
  <c r="N133"/>
  <c r="M304"/>
  <c r="K100" i="35"/>
  <c r="J44"/>
  <c r="J33"/>
  <c r="K33"/>
  <c r="M438" i="21"/>
  <c r="M16"/>
  <c r="J65" i="35"/>
  <c r="K67"/>
  <c r="M135" i="21"/>
  <c r="M354"/>
  <c r="M142"/>
  <c r="K66" i="35"/>
  <c r="N94" i="21"/>
  <c r="K70" i="35"/>
  <c r="J14"/>
  <c r="J94"/>
  <c r="M121" i="21"/>
  <c r="N198"/>
  <c r="K44" i="35"/>
  <c r="K94"/>
  <c r="J31"/>
  <c r="K31"/>
  <c r="N285" i="21"/>
  <c r="N328"/>
  <c r="M400"/>
  <c r="N92"/>
  <c r="M404"/>
  <c r="N304"/>
  <c r="K15" i="35"/>
  <c r="J92"/>
  <c r="K103"/>
  <c r="K78"/>
  <c r="K73"/>
  <c r="K92"/>
  <c r="J51"/>
  <c r="M416" i="21"/>
  <c r="K79" i="35"/>
  <c r="K13"/>
  <c r="N491" i="21"/>
  <c r="K89" i="35"/>
  <c r="J76"/>
  <c r="K91"/>
  <c r="J30"/>
  <c r="K30"/>
  <c r="N283" i="21"/>
  <c r="M331"/>
  <c r="N298"/>
  <c r="K74" i="35"/>
  <c r="J77"/>
  <c r="J99"/>
  <c r="J53"/>
  <c r="J81"/>
  <c r="K87"/>
  <c r="K12"/>
  <c r="J15"/>
  <c r="K97"/>
  <c r="J78"/>
  <c r="J45"/>
  <c r="K48"/>
  <c r="K54"/>
  <c r="J29"/>
  <c r="K29"/>
  <c r="J27"/>
  <c r="K27"/>
  <c r="J26"/>
  <c r="K26"/>
  <c r="J25"/>
  <c r="K25"/>
  <c r="J24"/>
  <c r="K24"/>
  <c r="J23"/>
  <c r="K23"/>
  <c r="J21"/>
  <c r="K21"/>
  <c r="J20"/>
  <c r="K20"/>
  <c r="J19"/>
  <c r="K19"/>
  <c r="N372" i="21"/>
  <c r="N225"/>
  <c r="M510"/>
  <c r="N449"/>
  <c r="M494"/>
  <c r="J90" i="35"/>
  <c r="J50"/>
  <c r="N483" i="21"/>
  <c r="J41" i="35"/>
  <c r="K50"/>
  <c r="J95"/>
  <c r="N486" i="21"/>
  <c r="J103" i="35"/>
  <c r="K76"/>
  <c r="J72"/>
  <c r="J79"/>
  <c r="K51"/>
  <c r="N287" i="21"/>
  <c r="K82" i="35"/>
  <c r="J98"/>
  <c r="K39"/>
  <c r="K42"/>
  <c r="K95"/>
  <c r="K80"/>
  <c r="J84"/>
  <c r="K98"/>
  <c r="J43"/>
  <c r="K75"/>
  <c r="J74"/>
  <c r="K43"/>
  <c r="J54"/>
  <c r="K38"/>
  <c r="J18"/>
  <c r="K18"/>
  <c r="N342" i="21"/>
  <c r="M253" i="32"/>
  <c r="N254"/>
  <c r="M255"/>
  <c r="N256"/>
  <c r="M257"/>
  <c r="N258"/>
  <c r="N253"/>
  <c r="M254"/>
  <c r="N255"/>
  <c r="M256"/>
  <c r="N257"/>
  <c r="M258"/>
  <c r="N498" i="21"/>
  <c r="J19" i="36"/>
  <c r="K168"/>
  <c r="K174"/>
  <c r="K172"/>
  <c r="J167"/>
  <c r="J173"/>
  <c r="J171"/>
  <c r="J57"/>
  <c r="J14"/>
  <c r="J21"/>
  <c r="K12"/>
  <c r="K28"/>
  <c r="K60"/>
  <c r="J120"/>
  <c r="J119"/>
  <c r="J121"/>
  <c r="K149"/>
  <c r="K154"/>
  <c r="K151"/>
  <c r="K161"/>
  <c r="K118"/>
  <c r="J149"/>
  <c r="J154"/>
  <c r="J151"/>
  <c r="J161"/>
  <c r="J118"/>
  <c r="J128"/>
  <c r="J140"/>
  <c r="J144"/>
  <c r="J136"/>
  <c r="J129"/>
  <c r="J141"/>
  <c r="J145"/>
  <c r="J131"/>
  <c r="K131"/>
  <c r="J105"/>
  <c r="K104"/>
  <c r="J112"/>
  <c r="K181"/>
  <c r="J183"/>
  <c r="K98"/>
  <c r="J98"/>
  <c r="K94"/>
  <c r="K81"/>
  <c r="J99"/>
  <c r="K91"/>
  <c r="J91"/>
  <c r="K73"/>
  <c r="K69"/>
  <c r="J65"/>
  <c r="J52"/>
  <c r="J42"/>
  <c r="J37"/>
  <c r="J72"/>
  <c r="J60"/>
  <c r="K59"/>
  <c r="J13"/>
  <c r="K26"/>
  <c r="J32"/>
  <c r="J27"/>
  <c r="K25"/>
  <c r="J15"/>
  <c r="J133"/>
  <c r="J110"/>
  <c r="K109"/>
  <c r="K112"/>
  <c r="K185"/>
  <c r="K186"/>
  <c r="K82"/>
  <c r="K87"/>
  <c r="K92"/>
  <c r="K79"/>
  <c r="K97"/>
  <c r="J97"/>
  <c r="K89"/>
  <c r="K54"/>
  <c r="K67"/>
  <c r="K52"/>
  <c r="K47"/>
  <c r="K37"/>
  <c r="K72"/>
  <c r="J70"/>
  <c r="J64"/>
  <c r="K167"/>
  <c r="K171"/>
  <c r="J170"/>
  <c r="J23"/>
  <c r="J59"/>
  <c r="K13"/>
  <c r="J122"/>
  <c r="K120"/>
  <c r="J150"/>
  <c r="J158"/>
  <c r="K138"/>
  <c r="K155"/>
  <c r="K162"/>
  <c r="K129"/>
  <c r="K145"/>
  <c r="K130"/>
  <c r="K146"/>
  <c r="K116"/>
  <c r="J104"/>
  <c r="J184"/>
  <c r="J89"/>
  <c r="K83"/>
  <c r="K95"/>
  <c r="J35"/>
  <c r="J73"/>
  <c r="J39"/>
  <c r="J45"/>
  <c r="J63"/>
  <c r="J20"/>
  <c r="K14"/>
  <c r="K29"/>
  <c r="J24"/>
  <c r="J109"/>
  <c r="J181"/>
  <c r="K100"/>
  <c r="J76"/>
  <c r="J88"/>
  <c r="J93"/>
  <c r="K71"/>
  <c r="K34"/>
  <c r="K40"/>
  <c r="K63"/>
  <c r="K23"/>
  <c r="J28"/>
  <c r="K119"/>
  <c r="J153"/>
  <c r="K148"/>
  <c r="K164"/>
  <c r="K137"/>
  <c r="K135"/>
  <c r="J114"/>
  <c r="J82"/>
  <c r="K86"/>
  <c r="J49"/>
  <c r="J68"/>
  <c r="J30"/>
  <c r="J22"/>
  <c r="K114"/>
  <c r="J80"/>
  <c r="K84"/>
  <c r="K44"/>
  <c r="J66"/>
  <c r="J172"/>
  <c r="K121"/>
  <c r="K153"/>
  <c r="K128"/>
  <c r="K187"/>
  <c r="J86"/>
  <c r="K64"/>
  <c r="J132"/>
  <c r="K85"/>
  <c r="K39"/>
  <c r="J58"/>
  <c r="K143"/>
  <c r="J81"/>
  <c r="J29"/>
  <c r="J54"/>
  <c r="M15" i="33"/>
  <c r="N27"/>
  <c r="N28"/>
  <c r="M21"/>
  <c r="N24"/>
  <c r="M28"/>
  <c r="M20"/>
  <c r="M14"/>
  <c r="M11"/>
  <c r="M27"/>
  <c r="N12"/>
  <c r="N22"/>
  <c r="M18"/>
  <c r="N25"/>
  <c r="N15"/>
  <c r="M25"/>
  <c r="M24"/>
  <c r="J148" i="36"/>
  <c r="K68"/>
  <c r="K106"/>
  <c r="K160"/>
  <c r="J79"/>
  <c r="M342" i="21"/>
  <c r="N42" i="34" l="1"/>
  <c r="R8" s="1"/>
  <c r="N46" i="30"/>
  <c r="R8" s="1"/>
  <c r="O42" i="34"/>
  <c r="S8" s="1"/>
  <c r="M46" i="30"/>
  <c r="Q8" s="1"/>
  <c r="J104" i="35"/>
  <c r="N8" s="1"/>
  <c r="M532" i="21"/>
  <c r="Q8" s="1"/>
  <c r="K104" i="35"/>
  <c r="O8" s="1"/>
  <c r="N532" i="21"/>
  <c r="R8" s="1"/>
  <c r="K7" i="36" s="1"/>
  <c r="M987" i="32"/>
  <c r="N987"/>
  <c r="N8" s="1"/>
  <c r="M29" i="33"/>
  <c r="Q8" s="1"/>
  <c r="N29"/>
  <c r="R8" s="1"/>
  <c r="M8" i="30"/>
  <c r="J7" i="36"/>
  <c r="N8" i="34"/>
  <c r="M8" i="21"/>
  <c r="M8" i="33"/>
  <c r="J8" i="35"/>
  <c r="K8" l="1"/>
  <c r="N8" i="21"/>
  <c r="M8" i="32"/>
  <c r="N8" i="33"/>
  <c r="O8" i="34"/>
  <c r="N8" i="30"/>
</calcChain>
</file>

<file path=xl/comments1.xml><?xml version="1.0" encoding="utf-8"?>
<comments xmlns="http://schemas.openxmlformats.org/spreadsheetml/2006/main">
  <authors>
    <author>SEC</author>
  </authors>
  <commentLis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Качели деревянные 
• Береза
• Качели деревянные
• Размер 340х310х380 мм </t>
        </r>
      </text>
    </commen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Стол складной 
• Береза
• Складной
• Размер 660х550х640 мм  
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Стол складной малый 
• Береза
• Складной малый
• Размер 610х400х480 мм 
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Табурет складной 
• Береза, складной
• Размер 340х340х340 мм 
</t>
        </r>
      </text>
    </comment>
    <comment ref="C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Табурет складной малый 
• Береза, складной малый
• Размер 300х300х320 мм 
</t>
        </r>
      </text>
    </comment>
    <comment ref="C1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Стул складной  
• Береза, сосна
• Складной со спинкой
• Размер 650х430х860 мм 
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Шезлонг (складной) 
• Береза
• Размер 700х520х930 мм 
</t>
        </r>
      </text>
    </comment>
    <comment ref="C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Скамейка малая 
• Береза
• Малая
• Размер 400х140х210 мм 
</t>
        </r>
      </text>
    </comment>
    <comment ref="C2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Скамейка средняя 
• Береза
• Средняя
• Размер 450х140х260 мм 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04"/>
          </rPr>
          <t>Скамейка большая складная
• Береза
• Размер 320х450х1200 мм</t>
        </r>
      </text>
    </comment>
    <comment ref="C23" authorId="0">
      <text>
        <r>
          <rPr>
            <b/>
            <sz val="8"/>
            <color indexed="81"/>
            <rFont val="Tahoma"/>
            <family val="2"/>
            <charset val="204"/>
          </rPr>
          <t>Скамейка большая складная усиленная.
• Береза
• Размер 320х450х1200 мм</t>
        </r>
      </text>
    </comment>
    <comment ref="C2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Умывальник складной  
• Каркас из березы
• Размер 570х440x1300 мм 
 </t>
        </r>
      </text>
    </comment>
    <comment ref="C2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Решетка на ванну 
• Береза, сосна
• Размер 700х350 мм 
• Кол-во в упаковке 4 шт 
</t>
        </r>
      </text>
    </comment>
    <comment ref="C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Решетка на ванну 
• Береза, сосна
• Размер 700х300 мм 
• Кол-во в упаковке 5 шт 
</t>
        </r>
      </text>
    </comment>
    <comment ref="C2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Решетка на пол 
• Береза, сосна
• Складная, леска
• Размер 700х360 мм
• Кол-во в упаковке 5 шт 
</t>
        </r>
      </text>
    </comment>
  </commentList>
</comments>
</file>

<file path=xl/sharedStrings.xml><?xml version="1.0" encoding="utf-8"?>
<sst xmlns="http://schemas.openxmlformats.org/spreadsheetml/2006/main" count="3773" uniqueCount="1890">
  <si>
    <t>Наименование товара</t>
  </si>
  <si>
    <t>руб.</t>
  </si>
  <si>
    <t>шт.</t>
  </si>
  <si>
    <t>Завертка форточная ЗФ (никель)</t>
  </si>
  <si>
    <t>Петля ввертная ПВв-1 (цинк)</t>
  </si>
  <si>
    <t>Петля ввертная ПВв-2 (цинк)</t>
  </si>
  <si>
    <t>Ручка-скоба РС-100 никель</t>
  </si>
  <si>
    <t>Ручка-скоба РС-100 цинк</t>
  </si>
  <si>
    <t>Ручка-скоба РС-80 цинк.</t>
  </si>
  <si>
    <t>Уголок 75-1 цж</t>
  </si>
  <si>
    <t>изм.</t>
  </si>
  <si>
    <t>Ед.</t>
  </si>
  <si>
    <t>Цена</t>
  </si>
  <si>
    <t>Уголок 100-1 цж</t>
  </si>
  <si>
    <t>Уголок №1 40*50 цинк</t>
  </si>
  <si>
    <t>Завертка ручка Р-1 (цинк) Тула</t>
  </si>
  <si>
    <t>Петля ввертная ПВв-1 (бел)</t>
  </si>
  <si>
    <t>Уголок мебельный УМ-28 цинк</t>
  </si>
  <si>
    <t>Уголок мебельный УМ 40-01 цинк</t>
  </si>
  <si>
    <t>Уголок мебельный УМ-25 цинк</t>
  </si>
  <si>
    <t>Крючок-вешалка 2-х рож. Беларусь</t>
  </si>
  <si>
    <t>Крючок-вешалка 3-х рож. Беларусь</t>
  </si>
  <si>
    <t>Стяжка оконная 108 Беларусь</t>
  </si>
  <si>
    <t xml:space="preserve">Пластина крепежная ПК-60 60*16*2 цинк  </t>
  </si>
  <si>
    <t xml:space="preserve">Пластина крепежная ПК-100 100*20*2 ц.  </t>
  </si>
  <si>
    <t xml:space="preserve">Пластина крепежная ПК-120 120*20*2 ц. </t>
  </si>
  <si>
    <t>Ручка-скоба РС-100 бел. Ликчел</t>
  </si>
  <si>
    <t>Ручка-скоба РС-80 бел. Ликчел</t>
  </si>
  <si>
    <t>Петля рояльная 545мм</t>
  </si>
  <si>
    <t>Петля рояльная 1000мм</t>
  </si>
  <si>
    <t>Проушина г-образная 70*30 цинк</t>
  </si>
  <si>
    <t>Проушина г-образная 75*40 цинк</t>
  </si>
  <si>
    <t>Проушина г-образная 28*77 цинк</t>
  </si>
  <si>
    <t>Проушина г-образная 56*77 цинк</t>
  </si>
  <si>
    <t>Проушина плоская 18*50 цинк</t>
  </si>
  <si>
    <t>Проушина плоская 70*30 цинк</t>
  </si>
  <si>
    <t>Проушина плоская 75*40 цинк</t>
  </si>
  <si>
    <t>Проушина плоская 28*77 цинк</t>
  </si>
  <si>
    <t>Проушина г-образная 70*30 цинк Н.</t>
  </si>
  <si>
    <t>Проушина плоская 70*30 цинк Н.</t>
  </si>
  <si>
    <t>Решетка вентиляционная 190*190 пласт.</t>
  </si>
  <si>
    <t>Решетка вентиляционная 245*165 пласт.</t>
  </si>
  <si>
    <t>Ролик опорный №493 К.</t>
  </si>
  <si>
    <t>Ролик опорный К.</t>
  </si>
  <si>
    <t>Клещи строительные 180 мм</t>
  </si>
  <si>
    <t>Клещи строительные 225 мм</t>
  </si>
  <si>
    <t>Петля рояльная 727мм</t>
  </si>
  <si>
    <t>М.О., Люберецкий р-н, п. Томилино, мкр. Птицефабрика</t>
  </si>
  <si>
    <t xml:space="preserve">тел./ф.: (495) 558-62-68 , (495) 542-76-80, www.ooo-fialka.ru , e-mail: fialka94@mail.ru </t>
  </si>
  <si>
    <t>Фото</t>
  </si>
  <si>
    <t>Наименование</t>
  </si>
  <si>
    <t>Кол-во</t>
  </si>
  <si>
    <t>Шпатель 45 мм</t>
  </si>
  <si>
    <t>Шпатель 95 мм</t>
  </si>
  <si>
    <t>Шпатель 180 мм</t>
  </si>
  <si>
    <t>Гвоздодер L. 600 мм, D. 20 мм</t>
  </si>
  <si>
    <t>Лом d 25 мм</t>
  </si>
  <si>
    <t>Лом d 30 мм</t>
  </si>
  <si>
    <t>Лопата совковая</t>
  </si>
  <si>
    <t>Лопата штыковая</t>
  </si>
  <si>
    <t>ЗН 1-1 Пенза</t>
  </si>
  <si>
    <t>ЗН 3А-1 Пенза</t>
  </si>
  <si>
    <t>*  индивидуальный подход к каждому клиенту</t>
  </si>
  <si>
    <t>*  доставка по Москве и М.О.</t>
  </si>
  <si>
    <t>*  большой ассортимент</t>
  </si>
  <si>
    <t>Завертка форточная ЗФ (цинк) Ликчел</t>
  </si>
  <si>
    <t>Крючок дверной КД К.</t>
  </si>
  <si>
    <t>Крючок-вешалка №11 зерк. сер.</t>
  </si>
  <si>
    <t>Крючок-вешалка №9  зерк. сер.</t>
  </si>
  <si>
    <t>Петля карточная  40*50 цинк Н</t>
  </si>
  <si>
    <t>Петля карточная  36*50 цинк Н</t>
  </si>
  <si>
    <t>Петля накладная ПН 5-40 цинк Белар.</t>
  </si>
  <si>
    <t>Петля форт. ПН-5-40 (бел) Н.</t>
  </si>
  <si>
    <t>Завертка ручка Р-1 полим. К.</t>
  </si>
  <si>
    <t>Карниз струнный с зажим. №1</t>
  </si>
  <si>
    <t>Карниз струнный с зажим. №2</t>
  </si>
  <si>
    <t>Карниз струнный с зажим. №3</t>
  </si>
  <si>
    <t>Кочерга 500мм</t>
  </si>
  <si>
    <t>Кочерга 700мм</t>
  </si>
  <si>
    <t>Сеточка д/раковины</t>
  </si>
  <si>
    <t>Шпагат джутовый 100м.</t>
  </si>
  <si>
    <t>Завертка ручка ЗР 2-1 (полим) Фрегат</t>
  </si>
  <si>
    <t>Петля карточная  40*110 цинк К.</t>
  </si>
  <si>
    <t xml:space="preserve">Пластина крепежная ПК-80 80*20*2 цинк </t>
  </si>
  <si>
    <t xml:space="preserve">Пластина крепежная 140*55*2,0 цинк Р. </t>
  </si>
  <si>
    <t xml:space="preserve">Пластина крепежная 180*65*2,0 цинк Р. </t>
  </si>
  <si>
    <t>Крючок-вешалка №8  зерк. сер.</t>
  </si>
  <si>
    <t>Петля накладная ПН 5-60 цинк Белар.</t>
  </si>
  <si>
    <t xml:space="preserve">Пластина крепежная 140*40*2,0 цинк Р. </t>
  </si>
  <si>
    <t xml:space="preserve">Пластина крепежная 200*90*2,0 цинк Р. </t>
  </si>
  <si>
    <t>Гвоздодер L. 600 мм, D. 16 мм</t>
  </si>
  <si>
    <t>Цепочка дверная ЦК-80 с креп. зол.лак</t>
  </si>
  <si>
    <t>Петля карточная  40*50 цинк К</t>
  </si>
  <si>
    <t>Соединитель 548 цинк</t>
  </si>
  <si>
    <t xml:space="preserve">Кол-во </t>
  </si>
  <si>
    <t>Итого:</t>
  </si>
  <si>
    <t>1 колонка</t>
  </si>
  <si>
    <t>2 колонка</t>
  </si>
  <si>
    <t>3 колонка</t>
  </si>
  <si>
    <t>Ваш калькулятор</t>
  </si>
  <si>
    <t>Цена руб.</t>
  </si>
  <si>
    <t>Кол-во шт.</t>
  </si>
  <si>
    <t>от 30т/р.</t>
  </si>
  <si>
    <t>от 100т/р</t>
  </si>
  <si>
    <t>Ящик почтовый ЯК-1 бронза</t>
  </si>
  <si>
    <t>Ящик почтовый ЯК-1 серебро</t>
  </si>
  <si>
    <t>Ящик почтовый ЯК-1 синий</t>
  </si>
  <si>
    <t>Ящик почтовый ЯК-2 медь</t>
  </si>
  <si>
    <t>Ящик почтовый ЯК-2 серебро</t>
  </si>
  <si>
    <t>Ящик почтовый ЯК-2 бронза</t>
  </si>
  <si>
    <t>Шпагат полипропиленовый 100м. бел.</t>
  </si>
  <si>
    <t xml:space="preserve">Шпагат полипропиленовый 100м. цветн. </t>
  </si>
  <si>
    <t>Петля 85 прав. Оксид</t>
  </si>
  <si>
    <t>Петля 85 лев. Оксид</t>
  </si>
  <si>
    <t>Петля 110 прав. Оксид</t>
  </si>
  <si>
    <t>Петля 110 лев. Оксид</t>
  </si>
  <si>
    <t>Петля 130 прав. Оксид</t>
  </si>
  <si>
    <t>Петля 130 лев. Оксид</t>
  </si>
  <si>
    <t>Подвес для гипсакартона</t>
  </si>
  <si>
    <t>Опора мебельная D-50 на площадке</t>
  </si>
  <si>
    <t>Петля накладная ввертная ПНВ-65</t>
  </si>
  <si>
    <t>Завертка ручка Р1 (хром) Прима</t>
  </si>
  <si>
    <t>Завертка ручка Р1 (золото) Прима</t>
  </si>
  <si>
    <t>Завертка ручка Р1 (бронза) Прима</t>
  </si>
  <si>
    <t>Завертка ручка Р1 (белая) Прима</t>
  </si>
  <si>
    <t>Крючок ветровой КР-75мм цинк</t>
  </si>
  <si>
    <t>Крючок ветровой КР-100мм цинк</t>
  </si>
  <si>
    <t>Крючок ветровой КР-100/1мм цинк</t>
  </si>
  <si>
    <t>Крючок 1-рож (пластм) черн.</t>
  </si>
  <si>
    <t>Крючок 2-х рожк. (пластм) бел.</t>
  </si>
  <si>
    <t>Крючок 2-х рожк. (пластм) черн.</t>
  </si>
  <si>
    <t>Петля форт. ПН-5-60 бел. Н.</t>
  </si>
  <si>
    <t>Петля форт. ПН-5-60 зол. Н.</t>
  </si>
  <si>
    <t>Петля форт. ПН-5-60 бр.   Н.</t>
  </si>
  <si>
    <t>Петля форт. ПН-5-60 ант. Н.</t>
  </si>
  <si>
    <t>Решетка 100*100 (бел.) мет</t>
  </si>
  <si>
    <t>Решетка 100*100 (ант.) мет</t>
  </si>
  <si>
    <t>Решетка 100*100 (зол.) мет</t>
  </si>
  <si>
    <t>Решетка 100*100 (хром) мет</t>
  </si>
  <si>
    <t>Решетка 100*100 (бр.)   мет</t>
  </si>
  <si>
    <t>Решетка 100*200 (бел.)мет</t>
  </si>
  <si>
    <t>Решетка 100*200 (бр.)  мет</t>
  </si>
  <si>
    <t>Решетка 100*200 (ант.)мет</t>
  </si>
  <si>
    <t>Решетка 100*200 (зол.)мет</t>
  </si>
  <si>
    <t>Решетка 100*200 (хром)мет</t>
  </si>
  <si>
    <t>Решетка 150*150 (бел.)мет</t>
  </si>
  <si>
    <t>Решетка 150*150 (бр.)мет</t>
  </si>
  <si>
    <t>Решетка 150*150 (ант.)мет</t>
  </si>
  <si>
    <t>Решетка 150*150 (зол.)мет</t>
  </si>
  <si>
    <t>Решетка 150*150 (хром)мет</t>
  </si>
  <si>
    <t>Решетка 150*300 (бр.)мет</t>
  </si>
  <si>
    <t>Решетка 150*300 (бел.)мет</t>
  </si>
  <si>
    <t>Решетка 150*300 (ант.)мет</t>
  </si>
  <si>
    <t>Решетка 150*300 (зол.)мет</t>
  </si>
  <si>
    <t>Решетка 150*300 (хром)мет</t>
  </si>
  <si>
    <t>Решетка 160*230 (бел.)мет.</t>
  </si>
  <si>
    <t>Решетка 160*230 (бр.)мет.</t>
  </si>
  <si>
    <t>Решетка 160*230 (ант.)мет.</t>
  </si>
  <si>
    <t>Решетка 160*230 (хром)мет.</t>
  </si>
  <si>
    <t>Решетка 175*175 (бел.) мет.</t>
  </si>
  <si>
    <t>Решетка 175*175 (бр.) мет.</t>
  </si>
  <si>
    <t>Решетка 175*175 (ант.) мет.</t>
  </si>
  <si>
    <t>Решетка 175*175 (зол.) мет.</t>
  </si>
  <si>
    <t>Решетка 175*175 ( хром) мет.</t>
  </si>
  <si>
    <t>Решетка 175*350 (бел.) мет.</t>
  </si>
  <si>
    <t>Решетка 175*350 (бр.) мет.</t>
  </si>
  <si>
    <t>Решетка 175*350 (ант.) мет.</t>
  </si>
  <si>
    <t>Решетка 175*350 (зол.) мет.</t>
  </si>
  <si>
    <t>Решетка 175*350 (хром) мет.</t>
  </si>
  <si>
    <t>Решетка 200*200 (бел.) мет.</t>
  </si>
  <si>
    <t>Решетка 200*200 (бр.) мет.</t>
  </si>
  <si>
    <t>Решетка 200*200 (ант.) мет.</t>
  </si>
  <si>
    <t>Решетка 200*200 (зол.) мет.</t>
  </si>
  <si>
    <t>Решетка 200*200 (хром) мет.</t>
  </si>
  <si>
    <t>Решетка 250*250 (бел.) мет</t>
  </si>
  <si>
    <t>Решетка 250*250 (бр.) мет</t>
  </si>
  <si>
    <t>Решетка 250*250 (ант.) мет</t>
  </si>
  <si>
    <t>Решетка 250*250 (зол.) мет</t>
  </si>
  <si>
    <t>Решетка 250*250 (хром) мет</t>
  </si>
  <si>
    <t xml:space="preserve">Ручка кнопка черн.  Фрегат   </t>
  </si>
  <si>
    <t xml:space="preserve">Ручка кнопка бел.  Фрегат   </t>
  </si>
  <si>
    <t>Ручка кнопка РК-1 Т-2 гор.</t>
  </si>
  <si>
    <t>Ручка кнопка РК-1 Т-2 кор.</t>
  </si>
  <si>
    <t>Ручка-скоба ал. РСА-50 (бел.)</t>
  </si>
  <si>
    <t>Ручка-скоба ал. РСА-50 (бр.)</t>
  </si>
  <si>
    <t>Ручка-скоба ал. РСА-50 (зол.)</t>
  </si>
  <si>
    <t>Ручка-скоба ал. РСА-80 (бел.)</t>
  </si>
  <si>
    <t>Ручка-скоба ал. РСА-80 (бр.)</t>
  </si>
  <si>
    <t>Ручка-скоба ал. РСА-80 (зол.)</t>
  </si>
  <si>
    <t>Ручка-скоба ал. РСА-100 (бел.)</t>
  </si>
  <si>
    <t>Ручка-скоба ал. РСА-100 (бр.)</t>
  </si>
  <si>
    <t>Ручка-скоба ал. РСА-100 (зол.)</t>
  </si>
  <si>
    <t>Ручка-скоба ал. РСА-100 (ант)</t>
  </si>
  <si>
    <t>Комплект зеркалодержателя с проклад.</t>
  </si>
  <si>
    <t>Набор для стеклянных дверей</t>
  </si>
  <si>
    <t>Петля карточная  40*109 цинк Н</t>
  </si>
  <si>
    <t>Пружина дверная 300 мм б\п</t>
  </si>
  <si>
    <t>Уголок УМ-30 цинк Н</t>
  </si>
  <si>
    <t>Уголок УМ-40 цинк Н</t>
  </si>
  <si>
    <t>Уголок УМ-50 цинк Н</t>
  </si>
  <si>
    <t>Уголок УМ-60 цинк Н</t>
  </si>
  <si>
    <t>Уголок крепежный 55*70 усил. Цинк Н</t>
  </si>
  <si>
    <t xml:space="preserve">Пластина крепежная 100*240*2,0 цинк Р. </t>
  </si>
  <si>
    <t xml:space="preserve">Пластина крепежная 180*40*2,0 цинк Р. </t>
  </si>
  <si>
    <t xml:space="preserve">Пластина крепежная 80*300*2,0 цинк Р. </t>
  </si>
  <si>
    <t>Проушина г-образная 70*30 цинк Р</t>
  </si>
  <si>
    <t>Проушина плоская 70*30 цинк Р</t>
  </si>
  <si>
    <t>Проушина г-образная 75*40 цинк Р</t>
  </si>
  <si>
    <t>Проушина плоская 75*40 цинк Р</t>
  </si>
  <si>
    <t>Проушина плоская 90*40 цинк  Р</t>
  </si>
  <si>
    <t>Проушина г-образная 90*40 цинк Р</t>
  </si>
  <si>
    <t>Проушина г-образная 90*52 цинк Р</t>
  </si>
  <si>
    <t>Проушина плоская 90*52 цинк Р</t>
  </si>
  <si>
    <t>от 50т/р.</t>
  </si>
  <si>
    <t>Умывальник складной</t>
  </si>
  <si>
    <t>8-926-148-78-23 Александр</t>
  </si>
  <si>
    <t>Стяжка для стола №3 цинк</t>
  </si>
  <si>
    <t>Цепь В 2-4*16*33 (20 метров) цинк</t>
  </si>
  <si>
    <t>Цепь В 2-6*23*42 (20 метров) цинк</t>
  </si>
  <si>
    <t xml:space="preserve">Ед. изм. упак. </t>
  </si>
  <si>
    <t xml:space="preserve">Решетка на ванну </t>
  </si>
  <si>
    <t>Решетка на ванну 2</t>
  </si>
  <si>
    <t>Крючок дверной цинк Н</t>
  </si>
  <si>
    <t>Крючок одинарный цинк Н</t>
  </si>
  <si>
    <t>Петля 110 белая левая</t>
  </si>
  <si>
    <t>Петля 110 белая правая</t>
  </si>
  <si>
    <t>Петля 110 бронза левая</t>
  </si>
  <si>
    <t>Петля 110 золото левая</t>
  </si>
  <si>
    <t>Петля 110 антик левая</t>
  </si>
  <si>
    <t>Петля 110 бронза правая</t>
  </si>
  <si>
    <t>Петля 110 золото правая</t>
  </si>
  <si>
    <t>Петля 110 антик правая</t>
  </si>
  <si>
    <t>Петля 110мм цж. правая</t>
  </si>
  <si>
    <t>Петля 110мм цж. левая</t>
  </si>
  <si>
    <t>Петля 130 белая левая</t>
  </si>
  <si>
    <t>Петля 130 бронза левая</t>
  </si>
  <si>
    <t>Петля 130 золото левая</t>
  </si>
  <si>
    <t>Петля 130 антик левая</t>
  </si>
  <si>
    <t>Петля 130мм цж. левая</t>
  </si>
  <si>
    <t>Петля 130мм цж. правая</t>
  </si>
  <si>
    <t>Петля 130 белая правая</t>
  </si>
  <si>
    <t>Петля 130 бронза правая</t>
  </si>
  <si>
    <t>Петля 130 золото правая</t>
  </si>
  <si>
    <t>Петля 130 антик правая</t>
  </si>
  <si>
    <t>Петля 85 белая левая</t>
  </si>
  <si>
    <t>Петля 85 бронза левая</t>
  </si>
  <si>
    <t>Петля 85 золото левая</t>
  </si>
  <si>
    <t>Петля 85 антик левая</t>
  </si>
  <si>
    <t>Петля 85 цж. правая</t>
  </si>
  <si>
    <t>Петля 85 цж. левая</t>
  </si>
  <si>
    <t>Петля 85 белая правая</t>
  </si>
  <si>
    <t>Петля 85 бронза правая</t>
  </si>
  <si>
    <t>Петля 85 золото правая</t>
  </si>
  <si>
    <t>Петля 85 антик правая</t>
  </si>
  <si>
    <t>Крючок-вешалка №10  хром</t>
  </si>
  <si>
    <t>Крючок-вешалка №19  полимер</t>
  </si>
  <si>
    <t>Крючок-вешалка №20 полимер</t>
  </si>
  <si>
    <t>Опора балки 140*76*25*2,0 цинк левая №1</t>
  </si>
  <si>
    <t>Опора балки 140*76*25*2,0 цинк правая №2</t>
  </si>
  <si>
    <t>Опора балки 140*76*100*2,0 раскрытая цинк №3</t>
  </si>
  <si>
    <t>Опора балки 140*76*100*2,0 закрытая цинк №4</t>
  </si>
  <si>
    <t>Опора балки 140*76*50*2,0 раскрытая цинк №5</t>
  </si>
  <si>
    <t>Опора балки 140*76*50*2,0 закрытая цинк №6</t>
  </si>
  <si>
    <t>Полкодержатель d 5,0 цинк</t>
  </si>
  <si>
    <t>Ручка-скоба РС-100-4 цинк К.</t>
  </si>
  <si>
    <t>Соединитель проф. П60*27 одноуровневый</t>
  </si>
  <si>
    <t>Уголок мебельный 28*28 цинк К</t>
  </si>
  <si>
    <t>Уголок мебельный 30*30*35*2,0 цинк К</t>
  </si>
  <si>
    <t>Завертки оконные</t>
  </si>
  <si>
    <t>Задвижки, накладки, шпингалеты</t>
  </si>
  <si>
    <t>Петли</t>
  </si>
  <si>
    <t>Проушины и др.</t>
  </si>
  <si>
    <t>Вентиляционные решётки</t>
  </si>
  <si>
    <t>Прочее</t>
  </si>
  <si>
    <t>Завертка форточная ЗФ 2 цинк К.</t>
  </si>
  <si>
    <t>Задвижка воротная ЗТ-150 сер.</t>
  </si>
  <si>
    <t>Задвижка воротная ЗТ-150 медь.</t>
  </si>
  <si>
    <t>Задвижка воротная ЗТ-150 бр.</t>
  </si>
  <si>
    <t>Задвижка гаражная ЗГ-500 с ручкой</t>
  </si>
  <si>
    <t>Задвижка дверная ЗД-02  цинк</t>
  </si>
  <si>
    <t>Задвижка дверная ЗД-100 окс.</t>
  </si>
  <si>
    <t>Задвижка дверная ЗД-100 полим.</t>
  </si>
  <si>
    <t>Задвижка накладная ЗТ цинк. К.</t>
  </si>
  <si>
    <t>Задвижка накладная ЗТ-1 цинк. К.</t>
  </si>
  <si>
    <t>Задвижка накладная ЗТ-3 цинк. К.</t>
  </si>
  <si>
    <t>Шпингалет 30мм бел</t>
  </si>
  <si>
    <t>Шпингалет 30мм зол.</t>
  </si>
  <si>
    <t>Шпингалет 30мм кор.</t>
  </si>
  <si>
    <t>Шпингалет 40мм бел.</t>
  </si>
  <si>
    <t>Шпингалет 40мм зол.</t>
  </si>
  <si>
    <t>Шпингалет 40мм кор.</t>
  </si>
  <si>
    <t>Шпингалет 50мм бел.</t>
  </si>
  <si>
    <t>Шпингалет 50мм зол.</t>
  </si>
  <si>
    <t>Шпингалет 50мм кор.</t>
  </si>
  <si>
    <t>Шпингалет 60мм бел.</t>
  </si>
  <si>
    <t>Шпингалет 60мм зол.</t>
  </si>
  <si>
    <t>Шпингалет 60мм кор.</t>
  </si>
  <si>
    <t>Задвижка гаражная ЗГ-320 с ручкой</t>
  </si>
  <si>
    <t>Задвижка накладная ЗТ-12-ОР цинк</t>
  </si>
  <si>
    <t>Задвижка дверная ЗД-01 серебро</t>
  </si>
  <si>
    <t>Задвижка дверная ЗД-01 белая</t>
  </si>
  <si>
    <t>Задвижка дверная ЗД-01 бронза</t>
  </si>
  <si>
    <t>Шпингалет ШФ40 мм золото</t>
  </si>
  <si>
    <t>Шпингалет ШФ50 мм золото</t>
  </si>
  <si>
    <t>Шпингалет ШФ50 мм белый</t>
  </si>
  <si>
    <t>Шпингалет ШФ60 мм золото</t>
  </si>
  <si>
    <t>Шпингалет ШФ60 мм белый</t>
  </si>
  <si>
    <t>Шпингалет ШФ40 мм белый</t>
  </si>
  <si>
    <t>Шпингалет ШФ40 мм коричневый</t>
  </si>
  <si>
    <t>Шпингалет ШФ50 мм коричневый</t>
  </si>
  <si>
    <t>Шпингалет ШФ60 мм коричневый</t>
  </si>
  <si>
    <t>Кронштейны</t>
  </si>
  <si>
    <t>Кронштейн МК 80*80  К</t>
  </si>
  <si>
    <t>Кронштейн МК 100*100  К</t>
  </si>
  <si>
    <t>Крючок 2-х рожковый пластмассовый К</t>
  </si>
  <si>
    <t>Крючок 3-х рожковый пластмассовый К</t>
  </si>
  <si>
    <t xml:space="preserve">Крючок вешалка двойной цинк </t>
  </si>
  <si>
    <t>Крючок вешалка двойной белый</t>
  </si>
  <si>
    <t>Крючок 1-рож (пластм) белый</t>
  </si>
  <si>
    <t>Крепежная фурнитура</t>
  </si>
  <si>
    <t>Стяжка винтовая 2.16-Д цинк Н</t>
  </si>
  <si>
    <t>Подвеска мебельная 5.1a L-65 цинк</t>
  </si>
  <si>
    <t>Стяжка винтовая 2.16-Д никель Н</t>
  </si>
  <si>
    <t>Уголок №2 30*44 цинк</t>
  </si>
  <si>
    <t>Уголок №3 40*40 цинк</t>
  </si>
  <si>
    <t>Уголок №6 40*31 цинк</t>
  </si>
  <si>
    <t>Уголок №5 30*60 цинк</t>
  </si>
  <si>
    <t>Уголок №4 18*30 цинк</t>
  </si>
  <si>
    <t>Уголок крепежный 40*40*40*1,5 К</t>
  </si>
  <si>
    <t>Уголок крепежный 70*70*55*2 (усил) К</t>
  </si>
  <si>
    <t>Уголок крепежный 105*105*90*2(усил) К</t>
  </si>
  <si>
    <t>Уголок крепежный 70*70*40*2 Р</t>
  </si>
  <si>
    <t>Уголок крепежный 70*70*40*2 (усил) Р</t>
  </si>
  <si>
    <t>Уголок крепежный 70*70*55*2 (усил)  Р</t>
  </si>
  <si>
    <t>Уголок крепежный 80*80*40*2 Р</t>
  </si>
  <si>
    <t>Уголок крепежный 80*80*80*2  Р</t>
  </si>
  <si>
    <t>Уголок крепежный 90*90*40*2 Р</t>
  </si>
  <si>
    <t>Уголок крепежный 90*90*65*2 (усил) Р</t>
  </si>
  <si>
    <t>Уголок меб. 20*20*16 цинк Ликчел</t>
  </si>
  <si>
    <t>Уголок меб. 30*30*16 цинк Ликчел</t>
  </si>
  <si>
    <t>Уголок меб. 40*40*20 цинк Ликчел</t>
  </si>
  <si>
    <t>Уголок меб. 50*50*20 цинк Ликчел</t>
  </si>
  <si>
    <t>Уголок меб. 60*60*20 цинк Ликчел</t>
  </si>
  <si>
    <t>Угольник 26*30 цинк Нытва</t>
  </si>
  <si>
    <t>Уголок УМ-20 цинк Н</t>
  </si>
  <si>
    <t>Уголок мебельный 26*26 цинк К</t>
  </si>
  <si>
    <t>Угольник УГ-50 цинк К</t>
  </si>
  <si>
    <t>Уголок 50 цж Р</t>
  </si>
  <si>
    <t>Уголок 100 цж Т</t>
  </si>
  <si>
    <t>Уголок 75 цж. Т</t>
  </si>
  <si>
    <t>Уголок 100-1 цж Р</t>
  </si>
  <si>
    <t>Уголок мебельный 25*25 цинк К</t>
  </si>
  <si>
    <t>Уголок 42*42*30*2,3 цинк К</t>
  </si>
  <si>
    <t>Уголок 40*40*16*1,8 цинк К</t>
  </si>
  <si>
    <t>Петля карточная  30*50 никель Н</t>
  </si>
  <si>
    <t>Петля карточная  40*50 никель Н</t>
  </si>
  <si>
    <t>Петля ПН-130 лев. Никель Н</t>
  </si>
  <si>
    <t>Петля ПН-130 прав. Никель Н</t>
  </si>
  <si>
    <t>Петля ломберная НБ</t>
  </si>
  <si>
    <t>Петля накладная ПН 5-40 никель</t>
  </si>
  <si>
    <t>Петля накладная ПН 5-60 никель</t>
  </si>
  <si>
    <t>Петля гаражная с шаром 14мм</t>
  </si>
  <si>
    <t>Петля гаражная с шаром 16мм</t>
  </si>
  <si>
    <t>Петля гаражная с шаром 18мм</t>
  </si>
  <si>
    <t>Петля гаражная с шаром 20мм</t>
  </si>
  <si>
    <t>Петля гаражная с шаром 22мм</t>
  </si>
  <si>
    <t>Петля гаражная с шаром 25мм</t>
  </si>
  <si>
    <t>Петля гаражная с шаром 28мм</t>
  </si>
  <si>
    <t>Петля гаражная с шаром 30мм</t>
  </si>
  <si>
    <t>Петля гаражная с шаром 32мм</t>
  </si>
  <si>
    <t>Петля гаражная с шаром 36мм</t>
  </si>
  <si>
    <t>Петля гаражная с шаром 38мм</t>
  </si>
  <si>
    <t>Петля гаражная с шаром 34мм</t>
  </si>
  <si>
    <t>Петля гаражная с шаром 40мм</t>
  </si>
  <si>
    <t>Петля гаражная с шаром 42мм</t>
  </si>
  <si>
    <t>Петля гаражная с шаром 45мм</t>
  </si>
  <si>
    <t>Петля гаражная с шаром 48мм</t>
  </si>
  <si>
    <t>Петля гаражная с шаром 50мм</t>
  </si>
  <si>
    <t>Петля-стрела  К. ПС-210 б/п</t>
  </si>
  <si>
    <t>Петля-стрела  К. ПС-250 б/п</t>
  </si>
  <si>
    <t>Петля-стрела  К. ПС-160 б/п</t>
  </si>
  <si>
    <t>Петля-стрела  К. ПС-290 б/п</t>
  </si>
  <si>
    <t>Петля-стрела  К. ПС-370 б/п</t>
  </si>
  <si>
    <t>Петля-стрела  К. ПС-420 б/п</t>
  </si>
  <si>
    <t>Петля-стрела  К. ПС-500 б/п</t>
  </si>
  <si>
    <t>Петля-стрела  К. ПС-550 б/п</t>
  </si>
  <si>
    <t>Петля-стрела  К. ПС-600 б/п</t>
  </si>
  <si>
    <t>Петля-стрела  К. ПС-670 б/п</t>
  </si>
  <si>
    <t>Петля-стрела  Н. ПС-210 б/п</t>
  </si>
  <si>
    <t>Петля-стрела  Н. ПС-290 б/п</t>
  </si>
  <si>
    <t>Петля-стрела  Н. ПС-290 полим.</t>
  </si>
  <si>
    <t>Петля-стрела  Н. ПС-370 б/п</t>
  </si>
  <si>
    <t>Петля-стрела  Н. ПС-370 полим.</t>
  </si>
  <si>
    <t>Петля-стрела  Н. ПС-420 б/п</t>
  </si>
  <si>
    <t>Петля-стрела  Н. ПС-500 б/п</t>
  </si>
  <si>
    <t>Петля-стрела  Н. ПС-550 б/п</t>
  </si>
  <si>
    <t>Петля-стрела  Н. ПС-600 б/п</t>
  </si>
  <si>
    <t>Петля-стрела  Р. ПС-750 б/п</t>
  </si>
  <si>
    <t>Петля-стрела  К. ПС-130 б/п</t>
  </si>
  <si>
    <t>Петля-стрела  К. ПС-200 б/п</t>
  </si>
  <si>
    <t>Петля-стрела  Н. ПС-210 полимер</t>
  </si>
  <si>
    <t>Петля-стрела  Н. ПС-670 б/п</t>
  </si>
  <si>
    <t>Петля ввертная ПВв-2 бел</t>
  </si>
  <si>
    <t>Петля дверная ПД-100 цинк Н</t>
  </si>
  <si>
    <t>Петля 4-х шарнирная</t>
  </si>
  <si>
    <t>Петля 4-х шарнирная фиксир. 3.12. А (латунир)</t>
  </si>
  <si>
    <t>Пробой-ушко 40*75 прямая цинк К</t>
  </si>
  <si>
    <t>Ручка деревянная ПЛ-80</t>
  </si>
  <si>
    <t>Ручка деревянная ПЛ-100</t>
  </si>
  <si>
    <t>Ручка деревянная ПЛ-140</t>
  </si>
  <si>
    <t>Ручка деревянная ТР-80</t>
  </si>
  <si>
    <t>Ручка деревянная ТР-100</t>
  </si>
  <si>
    <t>Ручка деревянная ТР-140</t>
  </si>
  <si>
    <t>Ручка деревянная ТР-200</t>
  </si>
  <si>
    <t>Ручка деревянная ТР-300</t>
  </si>
  <si>
    <t>Ручка кнопка РК-1 Т-2 белое серебро</t>
  </si>
  <si>
    <t>Ручка-скоба ал. РСА-100 (хром)</t>
  </si>
  <si>
    <t>Ручка-скоба ал. РСА-50 (хром)</t>
  </si>
  <si>
    <t>Ручка-скоба ал. РСА-80 (хром)</t>
  </si>
  <si>
    <t>Ручка с накладкой Р1 бел. Н</t>
  </si>
  <si>
    <t>Решетка 160*230 (зол.)мет.</t>
  </si>
  <si>
    <t>Пружина дверная d18,5мм оксид</t>
  </si>
  <si>
    <t>Петля ПН-130 прав. полимер К</t>
  </si>
  <si>
    <t>Петля ПН-130 лев. полимер К</t>
  </si>
  <si>
    <t>Пружина дверная d18,5мм цинк</t>
  </si>
  <si>
    <t>Пружина дверная d24мм цинк</t>
  </si>
  <si>
    <t>Пружина дверная d30мм цинк</t>
  </si>
  <si>
    <t>Крючок дверной КД-75 К.</t>
  </si>
  <si>
    <t>Цепочка дверная ЦК-80 с креп. никель</t>
  </si>
  <si>
    <t>Винт конфирмат 7*50 цинк К.</t>
  </si>
  <si>
    <t>Кронштейн МК 20*20  К</t>
  </si>
  <si>
    <t>Кронштейн МК 30*30  К</t>
  </si>
  <si>
    <t>Кронштейн МК 40*40  К</t>
  </si>
  <si>
    <t>Кронштейн МК 50*50  К</t>
  </si>
  <si>
    <t>Кронштейн МК 60*60  К</t>
  </si>
  <si>
    <t>Накладка Н-65 Р</t>
  </si>
  <si>
    <t>Опора пластмассовая №4</t>
  </si>
  <si>
    <t>Опора пластмассовая №5</t>
  </si>
  <si>
    <t>Опора пластмассовая №6</t>
  </si>
  <si>
    <t>Ящик почтовый ЯК-1 медь</t>
  </si>
  <si>
    <t>Трос сантехнический D-6mm. L-2,5m</t>
  </si>
  <si>
    <t>Трос сантехнический D-6mm. L-3,5m.</t>
  </si>
  <si>
    <t>Трос сантехнический D-6mm. L-5m.</t>
  </si>
  <si>
    <t>Трос сантехнический D-6mm. L-7,5m.</t>
  </si>
  <si>
    <t>Трос сантехнический D-6mm. L-10m.</t>
  </si>
  <si>
    <t>Трос сантехнический D-6mm. L-15m.</t>
  </si>
  <si>
    <t>Трос сантехнический D-6mm. L-20m.</t>
  </si>
  <si>
    <t>Трос сантехнический D-9mm. L-2,5m</t>
  </si>
  <si>
    <t>Трос сантехнический D-9mm. L-3,5m.</t>
  </si>
  <si>
    <t>Трос сантехнический D-9mm. L-5m.</t>
  </si>
  <si>
    <t>Трос сантехнический D-9mm. L-7,5m.</t>
  </si>
  <si>
    <t>Трос сантехнический D-9mm. L-10m.</t>
  </si>
  <si>
    <t>Трос сантехнический D-9mm. L-15m.</t>
  </si>
  <si>
    <t>Трос сантехнический D-9mm. L-20m.</t>
  </si>
  <si>
    <t>Трос сантехнический D-9mm. L-25m.</t>
  </si>
  <si>
    <t>Трос сантехнический D-9mm. L-2,5m Эконом</t>
  </si>
  <si>
    <t>Трос сантехнический D-9mm. L-3,5m. Эконом</t>
  </si>
  <si>
    <t>Трос сантехнический D-9mm. L-5m. Эконом</t>
  </si>
  <si>
    <t>Трос сантехнический D-9mm. L-7,5m. Эконом</t>
  </si>
  <si>
    <t>Трос сантехнический D-9mm. L-10m. Эконом</t>
  </si>
  <si>
    <t>Трос сантехнический D-9mm. L-15m. Эконом</t>
  </si>
  <si>
    <t>Трос сантехнический D-9mm. L-20m. Эконом</t>
  </si>
  <si>
    <t>Трос сантехнический D-9mm. L-25m. Эконом</t>
  </si>
  <si>
    <t>Трос сантехнический D-13mm. L-2,5m.</t>
  </si>
  <si>
    <t>Трос сантехнический D-13mm. L-3,5m.</t>
  </si>
  <si>
    <t>Трос сантехнический D-13mm. L-5m.</t>
  </si>
  <si>
    <t>Трос сантехнический D-13mm. L-7,5m.</t>
  </si>
  <si>
    <t>Трос сантехнический D-13mm. L-10m.</t>
  </si>
  <si>
    <t>Трос сантехнический D-13mm. L-15m.</t>
  </si>
  <si>
    <t>Трос сантехнический D-13mm. L-20m.</t>
  </si>
  <si>
    <t>Трос сантехнический D-13mm. L-25m.</t>
  </si>
  <si>
    <t xml:space="preserve">                           *  доставка по Москве и М.О.</t>
  </si>
  <si>
    <t xml:space="preserve">                           *  большой ассортимент</t>
  </si>
  <si>
    <t xml:space="preserve">                           *  индивидуальный подход к каждому клиенту</t>
  </si>
  <si>
    <t>Снегоуборочный инвентарь</t>
  </si>
  <si>
    <t>Движок 800*450 оцинкованный</t>
  </si>
  <si>
    <t xml:space="preserve">Скребок с металической ручкой 150х1200 </t>
  </si>
  <si>
    <t xml:space="preserve">Скребок с металической ручкой 200х1200 </t>
  </si>
  <si>
    <t>Скребок-ледоруб</t>
  </si>
  <si>
    <t>Брусок лодочка</t>
  </si>
  <si>
    <t>Слесарно-столярный инструмент</t>
  </si>
  <si>
    <t xml:space="preserve">Строительный инструмент </t>
  </si>
  <si>
    <t xml:space="preserve">Садово-огородный инвентарь </t>
  </si>
  <si>
    <t>Бороздовичок садовый с черенком</t>
  </si>
  <si>
    <t>Рыхлитель садовый с черенком</t>
  </si>
  <si>
    <t>Уголок крепежный 65*90 усил. Н</t>
  </si>
  <si>
    <t>Уголок крепежный 90*105 усил. Н</t>
  </si>
  <si>
    <t>Замок врезной "Мотор сич" ЗВ 7</t>
  </si>
  <si>
    <t>Зенит ЗН 1-3 бронза Димитровград</t>
  </si>
  <si>
    <t>Зенит ЗН 1-3 медь Димитровград</t>
  </si>
  <si>
    <t>Зенит ЗН 2-3 медь Димитровград</t>
  </si>
  <si>
    <t>Зенит ЗН 2-3 серебро Димитровград</t>
  </si>
  <si>
    <t>Петля карточная  30*50 цинк Н</t>
  </si>
  <si>
    <t>Петля-стрела  Н. ПС-160 б/п</t>
  </si>
  <si>
    <t>Петля-стрела  Н. ПС-250 б/п</t>
  </si>
  <si>
    <t>Уголок крепежный 35*50 цинк Н</t>
  </si>
  <si>
    <t>Петли гаражные</t>
  </si>
  <si>
    <t>Петли ввертные</t>
  </si>
  <si>
    <t>Петли рояльные</t>
  </si>
  <si>
    <t>Петли карточные и другие</t>
  </si>
  <si>
    <t xml:space="preserve">Петли четырёхшарнирные </t>
  </si>
  <si>
    <t>Петли форточные</t>
  </si>
  <si>
    <t>Дверные ручки</t>
  </si>
  <si>
    <t>Задвижки</t>
  </si>
  <si>
    <t>Дверные накладки</t>
  </si>
  <si>
    <t>Шпингалеты</t>
  </si>
  <si>
    <t>Мебельные уголки</t>
  </si>
  <si>
    <t>Мебельная фурнитура</t>
  </si>
  <si>
    <t>Перфорированный крепеж</t>
  </si>
  <si>
    <t xml:space="preserve">Ручки деревянные </t>
  </si>
  <si>
    <t>Ручки кнопки</t>
  </si>
  <si>
    <t>Ручки скобы</t>
  </si>
  <si>
    <t>Ручки откидные</t>
  </si>
  <si>
    <t xml:space="preserve">Скобяные изделия </t>
  </si>
  <si>
    <t xml:space="preserve">Дверные крючки </t>
  </si>
  <si>
    <t>Мебельные опоры</t>
  </si>
  <si>
    <t xml:space="preserve">Дверные пружины </t>
  </si>
  <si>
    <t>fialka94@mail.ru</t>
  </si>
  <si>
    <t xml:space="preserve">   С помощью данного калькулятора Вы можете выбрать нужную Вам продукцию  и подсчитать необходимую сумму закупки. Введите нужное вам количество шт. (кратный кол-ву в коробке) и калькулятор автоматически посчитает сумму в колонках со всеми возможными скидками. 
Сохраните файл и отправьте нам по эл. почте для обработки заказа по адресу:
</t>
  </si>
  <si>
    <t xml:space="preserve">   С помощью данного калькулятора Вы можете выбрать нужную Вам продукцию  и подсчитать необходимую сумму закупки. Введите нужное вам количество шт. (кратный кол-ву в коробке) и калькулятор автоматически посчитает сумму в колонках со всеми возможными скидками. Сохраните файл и отправьте нам по эл. почте для обработки заказа по адресу:
</t>
  </si>
  <si>
    <t>Сумма раздела:</t>
  </si>
  <si>
    <t>Грабли 4-х зубые б/ч</t>
  </si>
  <si>
    <t>Грабли 4-х зубые с черенком</t>
  </si>
  <si>
    <t>Грабли 5 зубов с черенком</t>
  </si>
  <si>
    <t>Грабли 8 зубов прямые б/ч</t>
  </si>
  <si>
    <t>Грабли 8 зубов витые б/ч</t>
  </si>
  <si>
    <t>Грабли 3-х зубые б/ч</t>
  </si>
  <si>
    <t>Грабли 10-ти зубые витые б/ч</t>
  </si>
  <si>
    <t>Мотыжка комбинированная</t>
  </si>
  <si>
    <t>Замки висячие</t>
  </si>
  <si>
    <t>Замки врезные</t>
  </si>
  <si>
    <t>Замки накладные</t>
  </si>
  <si>
    <t>Замок навесной Антал ВС 1-362 (25мм)</t>
  </si>
  <si>
    <t>Замок навесной Антал ВС 1-363 (32мм)</t>
  </si>
  <si>
    <t>Замок навесной Антал ВС 1-364 (38мм)</t>
  </si>
  <si>
    <t>Замок навесной Антал ВС 1-365 (50мм)</t>
  </si>
  <si>
    <t>Замок навесной Антал ВС 1-366 (63мм)</t>
  </si>
  <si>
    <t>Замок навесной Антал ВС 1-367 (75мм)</t>
  </si>
  <si>
    <t>Замок навесной Антал ВС 1-750 (50мм)</t>
  </si>
  <si>
    <t>Замок навесной Антал ВС 1-760 (60мм)</t>
  </si>
  <si>
    <t>Замок навесной Антал ВС 1-780 (80мм)</t>
  </si>
  <si>
    <t>Замок навесной Антал ВС 1-790 (90мм)</t>
  </si>
  <si>
    <t>Замок навесной Антал ВС 2-3 90Т</t>
  </si>
  <si>
    <t>Замок навесной Антал ВС 2-80 (80мм)</t>
  </si>
  <si>
    <t>Замок навесной Антал ВС 1-840 (40мм) бочонок</t>
  </si>
  <si>
    <t>Замок навесной Антал ВС 1-850 (50мм) бочонок</t>
  </si>
  <si>
    <t>Замок навесной Антал ВС 1-860 (60мм) бочонок</t>
  </si>
  <si>
    <t>Замок навесной Антал ВС 1-870 (70мм) бочонок</t>
  </si>
  <si>
    <t>Замок навесной Антал ВС 1-366L (63мм) длин.дужка</t>
  </si>
  <si>
    <t>Замок навесной Антал ВС 1-365L (50мм) длин. дужка</t>
  </si>
  <si>
    <t>Замок велосипедный Апекс PD 80-35</t>
  </si>
  <si>
    <t xml:space="preserve">Замок велосипедный Апекс PD 81-65 </t>
  </si>
  <si>
    <t xml:space="preserve">Замок велосипедный Апекс PD 81-80 </t>
  </si>
  <si>
    <t xml:space="preserve">Замок велосипедный Апекс PD 82-65 </t>
  </si>
  <si>
    <t xml:space="preserve">Замок велосипедный Апекс PD 83-65 </t>
  </si>
  <si>
    <t>Замок навесной Апекс PDR 50-45 рез</t>
  </si>
  <si>
    <t>Замок навесной Апекс PDR 50-45L рез</t>
  </si>
  <si>
    <t>Замок навесной Апекс PDR 50-55 рез</t>
  </si>
  <si>
    <t>Замок навесной Апекс PDR 50-55L рез</t>
  </si>
  <si>
    <t>Замок навесной Апекс PDR 50-70 рез</t>
  </si>
  <si>
    <t>Замок навесной Апекс PDR 50-70L рез</t>
  </si>
  <si>
    <t xml:space="preserve">Замок навесной кодовый Апекс PDВ 40-21 </t>
  </si>
  <si>
    <t>Ед. изм.</t>
  </si>
  <si>
    <t>Цена от 30 т/р.</t>
  </si>
  <si>
    <t>Цена от 100 т/р.</t>
  </si>
  <si>
    <t>1 колонка                Цена руб.</t>
  </si>
  <si>
    <t>2 колонка                от 30 т/р.</t>
  </si>
  <si>
    <t>3 колонка                от 100 т/р.</t>
  </si>
  <si>
    <t xml:space="preserve">Замок навесной кодовый Апекс PDВ 40-28 </t>
  </si>
  <si>
    <t xml:space="preserve">Замок навесной кодовый Апекс PDВ 40-38 </t>
  </si>
  <si>
    <t>Замок навесной Булат ВС 0140</t>
  </si>
  <si>
    <t>Замок навесной Булат ВС 0140-01</t>
  </si>
  <si>
    <t>Замок навесной Булат ВС 0150</t>
  </si>
  <si>
    <t>Замок навесной Булат ВС 0150-01</t>
  </si>
  <si>
    <t>Замок навесной Булат ВС 0165</t>
  </si>
  <si>
    <t>Замок навесной Булат ВС 0165-01</t>
  </si>
  <si>
    <t>Замок навесной Булат ВС 0350 ПЛ</t>
  </si>
  <si>
    <t>Замок навесной Булат ВС 0350-01 ПЛ</t>
  </si>
  <si>
    <t>Замок навесной Булат ВС 1-К50</t>
  </si>
  <si>
    <t>Замок навесной Булат ВС 1-К60</t>
  </si>
  <si>
    <t>Замок навесной Булат ВС 1-К70</t>
  </si>
  <si>
    <t>Замок навесной Булат ВС 1-О40</t>
  </si>
  <si>
    <t>Замок навесной Булат ВС 1-О60</t>
  </si>
  <si>
    <t>Замок навесной Булат ВС 1-О70</t>
  </si>
  <si>
    <t>Замок навесной Булат ВС 1125</t>
  </si>
  <si>
    <t>Замок навесной Булат ВС 1126-01</t>
  </si>
  <si>
    <t>Замок навесной Булат ВС 1140</t>
  </si>
  <si>
    <t>Замок навесной Булат ВС 1140-01</t>
  </si>
  <si>
    <t>Замок навесной Булат ВС 1150</t>
  </si>
  <si>
    <t>Замок навесной Булат ВС 1150-01</t>
  </si>
  <si>
    <t>Замок навесной Булат ВС 2-С47Х</t>
  </si>
  <si>
    <t>Замок навесной Булат ВС 2-С60Х</t>
  </si>
  <si>
    <t>Замок навесной Булат ВС 2-С70Х</t>
  </si>
  <si>
    <t>Замок навесной Булат ВС 2Б-26</t>
  </si>
  <si>
    <t>Замок навесной Булат ВС 2Б-2А</t>
  </si>
  <si>
    <t>Замок навесной Булат ВС 2Б-4-01А</t>
  </si>
  <si>
    <t>Замок навесной Булат ВС 2Б-4А</t>
  </si>
  <si>
    <t>Замок навесной Булат ВС 2Б-М1-01А</t>
  </si>
  <si>
    <t>Замок навесной Булат ВС 3-А35МХ</t>
  </si>
  <si>
    <t>Замок навесной Булат ВС 3-А50МХ</t>
  </si>
  <si>
    <t>Замок навесной Булат ВС 3-А60МХ</t>
  </si>
  <si>
    <t>Замок навесной Булат ВС 3-А70МХ</t>
  </si>
  <si>
    <t>Замок навесной Булат ВС 3-У70МХ</t>
  </si>
  <si>
    <t>Замок навесной Булат ВС 4-А30</t>
  </si>
  <si>
    <t>Замок навесной Булат ВС 4-А35</t>
  </si>
  <si>
    <t>Замок навесной Булат ВС 4-А40</t>
  </si>
  <si>
    <t>Замок навесной Булат ВС 4-А50</t>
  </si>
  <si>
    <t>Замок навесной Булат ВС 5-А40МХ</t>
  </si>
  <si>
    <t>Замок навесной Булат ВС 5-А50МХ</t>
  </si>
  <si>
    <t>Замок навесной Булат ВС 5-А60МХ</t>
  </si>
  <si>
    <t>Замок навесной Булат ВС 5-А70МХ</t>
  </si>
  <si>
    <t>Замок навесной Булат ВС 60</t>
  </si>
  <si>
    <t>Замок навесной Булат ВС 70</t>
  </si>
  <si>
    <t>Замок навесной Булат ВС 80</t>
  </si>
  <si>
    <t>Замок навесной Булат ВС 901</t>
  </si>
  <si>
    <t>Замок навесной Булат ВС 901-01</t>
  </si>
  <si>
    <t>Замок навесной Булат ВС 901-900</t>
  </si>
  <si>
    <t>Замок навесной Булат ВС 902</t>
  </si>
  <si>
    <t>Замок навесной Булат ВС 907</t>
  </si>
  <si>
    <t>Замок велосипедный Булат ВС 205 (18*1000) трос</t>
  </si>
  <si>
    <t>Замок велосипедный Булат ВС 439 трос</t>
  </si>
  <si>
    <t>Замок велосипедный Булат ВС 506 трос</t>
  </si>
  <si>
    <t>Замок велосипедный Булат ВС 523 трос</t>
  </si>
  <si>
    <t xml:space="preserve">Замок навесной кодовый Булат ВС 214 </t>
  </si>
  <si>
    <t>Замок навесной кодовый Булат ВС 283</t>
  </si>
  <si>
    <t>Замки навесные Арико</t>
  </si>
  <si>
    <t>Замки навесные Апекс</t>
  </si>
  <si>
    <t>Замки навесные Антал</t>
  </si>
  <si>
    <t>Замки навесные Птимаш</t>
  </si>
  <si>
    <t>Замки навесные ЧАЗ Чебоксары</t>
  </si>
  <si>
    <t xml:space="preserve">Замки навесные Зенит Димитровград </t>
  </si>
  <si>
    <t>Замок навесной ПТИМАШ ВС-ПМ 1252</t>
  </si>
  <si>
    <t>Замок навесной ПТИМАШ ВС-ПМ 342</t>
  </si>
  <si>
    <t>Замок навесной ПТИМАШ ВС-ПМ 535</t>
  </si>
  <si>
    <t>Замок навесной ПТИМАШ ВС-ПМ 622</t>
  </si>
  <si>
    <t>Замок навесной ВС 2 М-1 0-2 Чебоксары</t>
  </si>
  <si>
    <t xml:space="preserve">Замок навесной  ВС2-6А Чебоксары </t>
  </si>
  <si>
    <t>Грабли 10-ти зубые с черенком</t>
  </si>
  <si>
    <t>Грабли веерные пластинчатые большие</t>
  </si>
  <si>
    <t>Грабли веерные пластинчатые маленькие</t>
  </si>
  <si>
    <t>Пробой-ушко 30*100 цинк К</t>
  </si>
  <si>
    <t>Пробой-ушко 40*75 гнутое цинк К</t>
  </si>
  <si>
    <t>Проушина №6 30*75*40 угловая Т.</t>
  </si>
  <si>
    <t>Пружина дверная d24мм оксид</t>
  </si>
  <si>
    <t>Ручка кнопка Бс1 светлая</t>
  </si>
  <si>
    <t>Ручка кнопка Мс1 светлая</t>
  </si>
  <si>
    <t>Ручка для погреба цинк К</t>
  </si>
  <si>
    <t>Уголок 25*25*15*2 цинк К</t>
  </si>
  <si>
    <t>Угольник 30*42 цинк Н</t>
  </si>
  <si>
    <t>Угольник 16*40 цинк Н</t>
  </si>
  <si>
    <t>Черенок D-25</t>
  </si>
  <si>
    <t>Черенок D-25 L-0,3</t>
  </si>
  <si>
    <t>Черенок D-30</t>
  </si>
  <si>
    <t>Черенок D-40</t>
  </si>
  <si>
    <t>Проушина №6 100*40 прямая Т.</t>
  </si>
  <si>
    <t>Замок навесной ВС 2 М-1 0-1 Чебоксары</t>
  </si>
  <si>
    <t>Замок навесной ВС 2 М-1 Чебоксары</t>
  </si>
  <si>
    <t>Замок навесной ВС 2-12-01 Чебоксары</t>
  </si>
  <si>
    <t>Замок навесной ВС 2-21 Чебоксары</t>
  </si>
  <si>
    <t>Замок навесной ВС 2-23 Чебоксары</t>
  </si>
  <si>
    <t>Замок навесной ВС 2-26 Чебоксары</t>
  </si>
  <si>
    <t>Замок навесной ВС 2-3 Чебоксары</t>
  </si>
  <si>
    <t>Замок навесной ВС 2-4 0-1 Чебоксары</t>
  </si>
  <si>
    <t>Замок навесной ВС 2-10 Чебоксары</t>
  </si>
  <si>
    <t>Замок навесной ВС 2-4 Чебоксары</t>
  </si>
  <si>
    <t xml:space="preserve">Замок навесной ВС2-6А-01 Чебоксары </t>
  </si>
  <si>
    <t xml:space="preserve">Замок навесной ВС2-6А-02 Чебоксары </t>
  </si>
  <si>
    <t>Замок навесной ВС 2-7 Чебоксары</t>
  </si>
  <si>
    <t>Замок навесной ВС 2-8 Чебоксары</t>
  </si>
  <si>
    <t>Замок навесной ВС 2-9 Чебоксары</t>
  </si>
  <si>
    <t>Замок навесной Апекс PD 01-25 (МВС-122)</t>
  </si>
  <si>
    <t>Замок навесной Апекс PD 01-32 (МВС-123)</t>
  </si>
  <si>
    <t>Замок навесной Апекс PD 01-38 (МВС-124)</t>
  </si>
  <si>
    <t>Замок навесной Апекс PD 01-50 (МВС-125)</t>
  </si>
  <si>
    <t>Замок навесной Апекс PD 01-75 (МВС-127)</t>
  </si>
  <si>
    <t>Замок навесной Апекс PD 01-63 (МВС-126)</t>
  </si>
  <si>
    <t>Замок навесной Апекс PD 01-32L</t>
  </si>
  <si>
    <t>Замок навесной Апекс PD 01-38L</t>
  </si>
  <si>
    <t>Замок навесной Апекс PD 01-50L</t>
  </si>
  <si>
    <t>Замок навесной Апекс PD 01-63L</t>
  </si>
  <si>
    <t>Замок навесной Арико ВС1-1-04</t>
  </si>
  <si>
    <t xml:space="preserve">Замок навесной Арико ВС1-1-05 </t>
  </si>
  <si>
    <t>Замок навесной Арико ВС1-1-06 лодочка</t>
  </si>
  <si>
    <t>Замок навесной Арико ВС1-1-03 скоба малая</t>
  </si>
  <si>
    <t>Замок навесной Булат ВС 1-П42 ПЛ</t>
  </si>
  <si>
    <t>Замок навесной Булат ВС 1-П42-01</t>
  </si>
  <si>
    <t>Замок навесной Булат ВС 1-П53 ПЛ</t>
  </si>
  <si>
    <t>Замок навесной Булат ВС 1-П53-01 ПЛ</t>
  </si>
  <si>
    <t>Замок навесной Булат ВС 1-П67 ПЛ</t>
  </si>
  <si>
    <t>Замок навесной Булат ВС 1-П67-01 ПЛ</t>
  </si>
  <si>
    <t>Замок навесной Булат ВС 1-П80 ПЛ</t>
  </si>
  <si>
    <t>Замок навесной Булат ВС 323</t>
  </si>
  <si>
    <t>Замок навесной Булат ВС 330</t>
  </si>
  <si>
    <t>Замок навесной Булат ВС 340</t>
  </si>
  <si>
    <t>Замок навесной Булат ВС 350</t>
  </si>
  <si>
    <t>Замок навесной Булат ВС 362</t>
  </si>
  <si>
    <t>Замок навесной Булат ВС-363</t>
  </si>
  <si>
    <t>Замок навесной Булат ВС-364</t>
  </si>
  <si>
    <t>Замок навесной Булат ВС-365</t>
  </si>
  <si>
    <t>Замок навесной Булат ВС-366</t>
  </si>
  <si>
    <t>Замок навесной Булат ВС-367</t>
  </si>
  <si>
    <t>Замок навесной Булат ВС-375</t>
  </si>
  <si>
    <t>Замок навесной ВС 1.02 Димитровград</t>
  </si>
  <si>
    <t>Замок навесной ВС 1.03 Димитровград</t>
  </si>
  <si>
    <t>Замок навесной ВС контрольный Димитровград</t>
  </si>
  <si>
    <t>Замки гаражные</t>
  </si>
  <si>
    <t>Защелка клипса цинк</t>
  </si>
  <si>
    <t>Замок навесной Булат ВС 0340 ПЛ</t>
  </si>
  <si>
    <t>Замок навесной Булат ВС 0340-01 ПЛ</t>
  </si>
  <si>
    <t xml:space="preserve">Петля дверная ПД-65 белая </t>
  </si>
  <si>
    <t>Петля ПН-110 антик бронза лев. Н</t>
  </si>
  <si>
    <t>Петля ПН-110 антик медь лев. Н</t>
  </si>
  <si>
    <t>Петля ПН-110 белая лев. Н</t>
  </si>
  <si>
    <t>Петля ПН-110 антик бронза прав. Н</t>
  </si>
  <si>
    <t>Петля ПН-110 антик медь прав. Н</t>
  </si>
  <si>
    <t>Петля ПН-110 белая прав. Н</t>
  </si>
  <si>
    <t>Петля ПН-130 антик бронза лев. Н</t>
  </si>
  <si>
    <t>Петля ПН-130 антик медь лев. Н</t>
  </si>
  <si>
    <t>Подвеска 16*105 цинк Н.</t>
  </si>
  <si>
    <t>Уголок УМ-80 цинк Н</t>
  </si>
  <si>
    <t>Уголок УМ-100 цинк Н</t>
  </si>
  <si>
    <t>Шпагат полипропиленовый  200м. Цветной</t>
  </si>
  <si>
    <t>Петля ПН-85 антик золото  лев. Н</t>
  </si>
  <si>
    <t>Петля ПН-85 антик серебро  лев. Н</t>
  </si>
  <si>
    <t>Петля ПН-85 коричневая лев. Н</t>
  </si>
  <si>
    <t>Петля ПН-85 белая лев. Н</t>
  </si>
  <si>
    <t>Петля ПН-85 антик бронза лев. Н</t>
  </si>
  <si>
    <t>Петля ПН-85 антик медь лев. Н</t>
  </si>
  <si>
    <t>Петля ПН-85 антик бронза прав. Н</t>
  </si>
  <si>
    <t>Петля ПН-85 антик медь прав. Н</t>
  </si>
  <si>
    <t>Петля ПН-85 антик золото прав. Н</t>
  </si>
  <si>
    <t>Петля ПН-85 антик серебро  прав. Н</t>
  </si>
  <si>
    <t>Петля ПН-85 коричневая прав. Н</t>
  </si>
  <si>
    <t>Петля ПН-85 горчичная прав. Н</t>
  </si>
  <si>
    <t>Петля ПН-85 белая прав. Н</t>
  </si>
  <si>
    <t>Петля ПН-110 антик золото  лев. Н</t>
  </si>
  <si>
    <t>Петля ПН-110 антик серебро  лев. Н</t>
  </si>
  <si>
    <t>Петля ПН-110 коричневая лев. Н</t>
  </si>
  <si>
    <t>Петля ПН-110 горчичная  лев. Н</t>
  </si>
  <si>
    <t>Петля ПН-85 горчичная лев. Н</t>
  </si>
  <si>
    <t>Петля ПН-110 антик золото  прав. Н</t>
  </si>
  <si>
    <t>Петля ПН-110 антик серебро  прав. Н</t>
  </si>
  <si>
    <t>Петля ПН-110 коричневая прав. Н</t>
  </si>
  <si>
    <t>Петля ПН-110 горчичная  прав. Н</t>
  </si>
  <si>
    <t>Петля ПН-130 антик золото  лев. Н</t>
  </si>
  <si>
    <t>Петля ПН-130 антик серебро  лев. Н</t>
  </si>
  <si>
    <t>Петля ПН-130 коричневая лев. Н</t>
  </si>
  <si>
    <t>Петля ПН-130 горчичная  лев. Н</t>
  </si>
  <si>
    <t>Петля ПН-130 белая лев. Н</t>
  </si>
  <si>
    <t>Петля ПН-130 антик бронза прав. Н</t>
  </si>
  <si>
    <t>Петля ПН-130 антик медь прав. Н</t>
  </si>
  <si>
    <t>Петля ПН-130 антик золото  прав. Н</t>
  </si>
  <si>
    <t>Петля ПН-130 антик серебро  прав. Н</t>
  </si>
  <si>
    <t>Петля ПН-130 коричневая прав. Н</t>
  </si>
  <si>
    <t>Петля ПН-130 горчичная  прав. Н</t>
  </si>
  <si>
    <t>Петля ПН-130 белая прав. Н</t>
  </si>
  <si>
    <t>Защелка врезная ЗЩ 1-3-К 13502 белая</t>
  </si>
  <si>
    <t>Защелка врезная ЗЩ 1-3-К 13502 стар. Медь</t>
  </si>
  <si>
    <t>Защелка врезная ЗЩ 1-Д-3-К с дополн. запиран. 13503 белая</t>
  </si>
  <si>
    <t>Защелка врезная ЗЩ 1-Д-3-К с дополн. запиран. 13503 медь</t>
  </si>
  <si>
    <t>Задвижка ШП-100 под висячий замок, цинк</t>
  </si>
  <si>
    <t>Задвижка ШП-100 под висячий замок, коричневая</t>
  </si>
  <si>
    <t>Задвижка ШП-100 под висячий замок, белая</t>
  </si>
  <si>
    <t>Задвижка ШП-70 под висячий замок, цинк</t>
  </si>
  <si>
    <t>Задвижка ШП-85 под висячий замок, белая</t>
  </si>
  <si>
    <t>Задвижка ШП-85 под висячий замок, цинк</t>
  </si>
  <si>
    <t>Задвижка ШП-85 под висячий замок, коричневая</t>
  </si>
  <si>
    <t>Задвижка ШП-70 под висячий замок, белая</t>
  </si>
  <si>
    <t>Задвижка ШП-70 под висячий замок, коричневая</t>
  </si>
  <si>
    <t>Задвижка накладная ЗТ-12-ОР цинк мал.</t>
  </si>
  <si>
    <t>Засов 3-016 малый цинк</t>
  </si>
  <si>
    <t>Засов с цепочкой 2009 белый с никелем</t>
  </si>
  <si>
    <t>Засов с цепочкой 2009 лак золото</t>
  </si>
  <si>
    <t>Комплект засовов гаражных КГЗ-018 кор.</t>
  </si>
  <si>
    <t>Ручка литая оконная РО-1 антик медь</t>
  </si>
  <si>
    <t>Ручка литая оконная РО-1 белая</t>
  </si>
  <si>
    <t>Уголок меб. 80*80*20 цинк Ликчел</t>
  </si>
  <si>
    <t>Уголок меб. 100*100*20 цинк Ликчел</t>
  </si>
  <si>
    <t>Шпингалет ШП-10 мм лак золото</t>
  </si>
  <si>
    <t>Шпингалет ШП-30 мм лак золото</t>
  </si>
  <si>
    <t>Шпингалет ШП-40 мм лак золото</t>
  </si>
  <si>
    <t>Шпингалет ШП-50 мм лак золото</t>
  </si>
  <si>
    <t>Шпингалет ШП-50 мм цинк</t>
  </si>
  <si>
    <t>Шпингалет ШП-60 мм лак золото</t>
  </si>
  <si>
    <t>Держатель балки 150*34*2,0 правый цинк</t>
  </si>
  <si>
    <t>Держатель балки 150*34*2,0 левый цинк</t>
  </si>
  <si>
    <t>Завертка форточная ЗФ 1 цинк К.</t>
  </si>
  <si>
    <t>Завертка форточная ЗФ 2 полимер  К.</t>
  </si>
  <si>
    <t>Крючок-вешалка №9  зерк. медь</t>
  </si>
  <si>
    <t>Крючок-вешалка №2  полимер</t>
  </si>
  <si>
    <t>Цинк</t>
  </si>
  <si>
    <t>Полимер</t>
  </si>
  <si>
    <t>Универсальные</t>
  </si>
  <si>
    <t>Никель</t>
  </si>
  <si>
    <t>Петля ПН-110 прав. полимер К</t>
  </si>
  <si>
    <t>Петля ПН-110 лев. полимер К</t>
  </si>
  <si>
    <t>Петля ПН-130 лев. коричневая К</t>
  </si>
  <si>
    <t>Петля ПН-130 прав. коричневая К</t>
  </si>
  <si>
    <t>Пробой-ушко 40*90 гнутое цинк К</t>
  </si>
  <si>
    <t>Пробой-ушко 40*90 прямое цинк К</t>
  </si>
  <si>
    <t>Пробой-ушко 30*75 гнутое цинк К</t>
  </si>
  <si>
    <t>Угольник УГ-50 полимер К</t>
  </si>
  <si>
    <t>Угольник УГ-50/1 цинк  К</t>
  </si>
  <si>
    <t>Угольник УГ-75 полимер  К</t>
  </si>
  <si>
    <t>Петля 85 прав. Оксид Н</t>
  </si>
  <si>
    <t>Петля 85 лев. Оксид Н</t>
  </si>
  <si>
    <t>Петля карточная  30*50 б/п Н</t>
  </si>
  <si>
    <t>Петля карточная  40*109 б/п Н</t>
  </si>
  <si>
    <t>Петля карточная 3.3-Б 40*128 б/п Н</t>
  </si>
  <si>
    <t>Петля-стрела  Н. ПС-250 полимер</t>
  </si>
  <si>
    <t xml:space="preserve">Петля-стрела  Н. ПС-160 полимер </t>
  </si>
  <si>
    <t>Угольник УГ-100-2 цинк Н</t>
  </si>
  <si>
    <t>Петля накладная ПН-85 лев. цинк Н</t>
  </si>
  <si>
    <t>Петля накладная ПН-85 прав. цинк Н</t>
  </si>
  <si>
    <t>Петля накладная ПН-110 лев. цинк Н</t>
  </si>
  <si>
    <t>Петля накладная ПН-110 прав. цинк Н</t>
  </si>
  <si>
    <t>Петля накладная ПН-130 лев. цинк Н</t>
  </si>
  <si>
    <t>Петля накладная ПН-130 прав. цинк Н</t>
  </si>
  <si>
    <t>Петля дверная ПН-85 лев. цинк К</t>
  </si>
  <si>
    <t>Петля дверная ПН-85 прав. цинк К</t>
  </si>
  <si>
    <t>Петля дверная ПН-110 лев. цинк К</t>
  </si>
  <si>
    <t>Петля дверная ПН-110 прав. цинк К</t>
  </si>
  <si>
    <t>Петля дверная ПН-130 лев. цинк К</t>
  </si>
  <si>
    <t>Петля дверная ПН-130 прав. цинк К</t>
  </si>
  <si>
    <t>Ролик выкатной h-44цинк К.</t>
  </si>
  <si>
    <t>Артикул</t>
  </si>
  <si>
    <t>Задвижка воротная ЗТ-150 цинк</t>
  </si>
  <si>
    <t xml:space="preserve">Ручка для пластиковых окон </t>
  </si>
  <si>
    <t>Крючок вешалка двойной антик медь</t>
  </si>
  <si>
    <t>Крючок вешалка двойной антик серебро</t>
  </si>
  <si>
    <t>Крючок вешалка двойной антик бронза</t>
  </si>
  <si>
    <t>Крючок вешалка двойной антик золото</t>
  </si>
  <si>
    <t>Накладка дверная НД цинк</t>
  </si>
  <si>
    <t>Накладка дверная НД-1 пол. Бр.</t>
  </si>
  <si>
    <t xml:space="preserve">Накладка дверная НД-1 пол. Сер. </t>
  </si>
  <si>
    <t>Накладка дверная НД-1 цинк б/ш</t>
  </si>
  <si>
    <t xml:space="preserve">Накладка дверная НД-1 пол. Медь </t>
  </si>
  <si>
    <t>Накладка Н-50 Таг.</t>
  </si>
  <si>
    <t>Накладка Н-105 Таг.</t>
  </si>
  <si>
    <t>Подвеска 5.1 Ж-01 цинк К.</t>
  </si>
  <si>
    <t>Уголок крепежный 70*70*55*2 (не усил)  Р</t>
  </si>
  <si>
    <t>Уголок крепежный 90*90*40*2 (не усил.) Р</t>
  </si>
  <si>
    <t>Накладка амбарная НДА цинк б/ш</t>
  </si>
  <si>
    <t>Накладка амбарная НДА медь</t>
  </si>
  <si>
    <t>Накладка амбарная НДА сер.</t>
  </si>
  <si>
    <t>Накладка амбарная НДА бр.</t>
  </si>
  <si>
    <t>Накладка амбарная НДА черн.</t>
  </si>
  <si>
    <t xml:space="preserve">Замки врезные Зенит Димитровград </t>
  </si>
  <si>
    <t>Врезной замок Зенит ЗВ4-3.01 белый Димитровград</t>
  </si>
  <si>
    <t>Врезной замок Зенит ЗВ4-3.01 бриллиант Димитровград</t>
  </si>
  <si>
    <t>Врезной замок Зенит ЗВ4-3.01 бронза Димитровград</t>
  </si>
  <si>
    <t>Врезной замок Зенит ЗВ4-3.01 зол-лак Димитровград</t>
  </si>
  <si>
    <t>Врезной замок Зенит ЗВ4-3.01 золото Димитровград</t>
  </si>
  <si>
    <t>Врезной замок Зенит ЗВ4-3.01 медь-лак Димитровград</t>
  </si>
  <si>
    <t>Врезной замок Зенит ЗВ4-3.01 никель Димитровград</t>
  </si>
  <si>
    <t>Врезной замок Зенит ЗВ4-3.01 серебро Димитровград</t>
  </si>
  <si>
    <t>Врезной замок Зенит ЗВ4-3.01 титан Димитровград</t>
  </si>
  <si>
    <t>Врезной замок Зенит ЗВ4-3.01 хром Димитровград</t>
  </si>
  <si>
    <t>Врезной замок Зенит ЗВ4-3.01 черный Димитровград</t>
  </si>
  <si>
    <t>Врезной замок Зенит ЗВ4-3.01 Р бронза Димитровград</t>
  </si>
  <si>
    <t>Врезной замок Зенит ЗВ4-3.01 Р медь Димитровград</t>
  </si>
  <si>
    <t>Врезной замок Зенит ЗВ4-3.01 Р серебро Димитровград</t>
  </si>
  <si>
    <t>Врезной замок Зенит ЗВ4-3.01 Р хром Димитровград</t>
  </si>
  <si>
    <t>Врезной замок Зенит ЗВ4-3.02 белый Димитровград</t>
  </si>
  <si>
    <t>Врезной замок Зенит ЗВ4-3.02 бриллиант Димитровград</t>
  </si>
  <si>
    <t>Врезной замок Зенит ЗВ4-3.02 бронза Димитровград</t>
  </si>
  <si>
    <t>Врезной замок Зенит ЗВ4-3.02 золото Димитровград</t>
  </si>
  <si>
    <t>Врезной замок Зенит ЗВ4-3.02 медь Димитровград</t>
  </si>
  <si>
    <t>Врезной замок Зенит ЗВ4-3.02 серебро Димитровград</t>
  </si>
  <si>
    <t>Врезной замок Зенит ЗВ4-3.02 черный Димитровград</t>
  </si>
  <si>
    <t>Врезной замок Зенит ЗВ4-3.03 белый Димитровград</t>
  </si>
  <si>
    <t>Врезной замок Зенит ЗВ4-3.03 бриллиант Димитровград</t>
  </si>
  <si>
    <t>Врезной замок Зенит ЗВ4-3.03 бронза Димитровград</t>
  </si>
  <si>
    <t>Врезной замок Зенит ЗВ4-3.03 золото Димитровград</t>
  </si>
  <si>
    <t>Врезной замок Зенит ЗВ4-3.03 медь Димитровград</t>
  </si>
  <si>
    <t>Врезной замок Зенит ЗВ4-3.03 серебро Димитровград</t>
  </si>
  <si>
    <t>Врезной замок Зенит ЗВ4-3.03 черный Димитровград</t>
  </si>
  <si>
    <t>Врезной замок Зенит ЗВ4-3.04 белый Димитровград</t>
  </si>
  <si>
    <t>Врезной замок Зенит ЗВ4-3.04 бриллиант Димитровград</t>
  </si>
  <si>
    <t>Врезной замок Зенит ЗВ4-3.04 бронза Димитровград</t>
  </si>
  <si>
    <t>Врезной замок Зенит ЗВ4-3.04 медь Димитровград</t>
  </si>
  <si>
    <t>Врезной замок Зенит ЗВ4-3.04 серебро Димитровград</t>
  </si>
  <si>
    <t>Врезной замок Зенит ЗВ4-3.04 черный Димитровград</t>
  </si>
  <si>
    <t>Врезной замок Зенит ЗВ4-3.05 белый Димитровград</t>
  </si>
  <si>
    <t>Врезной замок Зенит ЗВ4-3.05 бриллиант Димитровград</t>
  </si>
  <si>
    <t>Врезной замок Зенит ЗВ4-3.05 бронза Димитровград</t>
  </si>
  <si>
    <t>Врезной замок Зенит ЗВ4-3.05 медь Димитровград</t>
  </si>
  <si>
    <t>Врезной замок Зенит ЗВ4-3.05 серебро Димитровград</t>
  </si>
  <si>
    <t>Врезной замок Зенит ЗВ4-3.05 черный Димитровград</t>
  </si>
  <si>
    <t>Врезной замок Зенит ЗВ4-3.07 белый Димитровград</t>
  </si>
  <si>
    <t>Врезной замок Зенит ЗВ4-3.07 бронза Димитровград</t>
  </si>
  <si>
    <t>Врезной замок Зенит ЗВ4-3.07 медь Димитровград</t>
  </si>
  <si>
    <t>Врезной замок Зенит ЗВ4-3.07 серебро Димитровград</t>
  </si>
  <si>
    <t>Врезной замок Зенит ЗВ4-70 зол-лак Димитровград</t>
  </si>
  <si>
    <t>Врезной замок Зенит ЗВ4-70 медь-лак Димитровград</t>
  </si>
  <si>
    <t>Врезной замок Зенит ЗВ4-70 титан Димитровград</t>
  </si>
  <si>
    <t>Врезной замок Зенит ЗВ4-70 хром Димитровград</t>
  </si>
  <si>
    <t>Врезной замок Зенит ЗВ7-85 бронза Димитровград</t>
  </si>
  <si>
    <t>Врезной замок Зенит ЗВ9-4.2 бриллиант Димитровград</t>
  </si>
  <si>
    <t>Врезной замок Зенит ЗВ9-4.2 бронза Димитровград</t>
  </si>
  <si>
    <t>Врезной замок Зенит ЗВ9-4.2 медь Димитровград</t>
  </si>
  <si>
    <t>Врезной замок Зенит ЗВ9-4.2 серебро Димитровград</t>
  </si>
  <si>
    <t>Врезной замок Зенит ЗВ9-4.2 черный Димитровград</t>
  </si>
  <si>
    <t>Врезной замок Зенит ЗВ4-3.01 медь Димитровград</t>
  </si>
  <si>
    <t>Врезной замок Зенит ЗВ4-3.03 Р бриллиант Димитровград</t>
  </si>
  <si>
    <t>Врезной замок Зенит ЗВ4-3.03 Р бронза Димитровград</t>
  </si>
  <si>
    <t>Врезной замок Зенит ЗВ4-3.03 Р медь Димитровград</t>
  </si>
  <si>
    <t>Врезной замок Зенит ЗВ4-3.03 Р серебро Димитровград</t>
  </si>
  <si>
    <t>Врезной замок Зенит ЗВ4-3.05 золото Димитровград</t>
  </si>
  <si>
    <t>Врезной замок Зенит-ЗВ 8-6.1</t>
  </si>
  <si>
    <t>Врезной замок ЗВ 1-2 Димитровград</t>
  </si>
  <si>
    <t>Врезной замок ЗВ8-4 сувальдный Димитровград</t>
  </si>
  <si>
    <t>Замки врезные Apecs</t>
  </si>
  <si>
    <t>Замки врезные Булат</t>
  </si>
  <si>
    <t xml:space="preserve">Замки врезные г. Барановичи </t>
  </si>
  <si>
    <t xml:space="preserve">Замки врезные Класс, г. Железнодорожный </t>
  </si>
  <si>
    <t xml:space="preserve">Замки врезные Ликчел </t>
  </si>
  <si>
    <t xml:space="preserve">Замки врезные ДААЗ г. Димитровград </t>
  </si>
  <si>
    <t xml:space="preserve">Замки врезные Эльбор, г. Боровичи </t>
  </si>
  <si>
    <t xml:space="preserve">Замок врезной Барановичи-ШО-25 </t>
  </si>
  <si>
    <t>Замок врезной ДААЗ/ВАЗ ЗВ4-3</t>
  </si>
  <si>
    <t>Замок врезной Apecs 1026/60-CR (0108)</t>
  </si>
  <si>
    <t>Замок врезной Apecs 1526/60-CR (0118)</t>
  </si>
  <si>
    <t>Замок врезной Apecs 1226/60-CR (0126)</t>
  </si>
  <si>
    <t>Замок врезной Apecs 1330/60-CR (0130)</t>
  </si>
  <si>
    <t>Замок врезной Apecs 1330/60-G (0130G)</t>
  </si>
  <si>
    <t>Замок врезной Apecs 1026/60-G (0108G)</t>
  </si>
  <si>
    <t>Замок врезной Apecs 1226/60-G (0126G)</t>
  </si>
  <si>
    <t>Замок врезной Apecs 1526/60-G (0118G)</t>
  </si>
  <si>
    <t>Замок врезной Apecs 1425-AB</t>
  </si>
  <si>
    <t>Замок врезной Apecs 1425-AC</t>
  </si>
  <si>
    <t>Замок врезной Apecs 1425-CR</t>
  </si>
  <si>
    <t>Замок врезной Apecs 1425-G</t>
  </si>
  <si>
    <t>Замок врезной Эльбор "Кремень" 1.04.02.5.5.1</t>
  </si>
  <si>
    <t>Замок врезной Эльбор "Кремень" 1.04.04.5.5.1</t>
  </si>
  <si>
    <t>Замок врезной Эльбор "Кремень" 1.04.06.5.5.1</t>
  </si>
  <si>
    <t>Замок врезной Эльбор "Гранит" 1.06.01.5.5.1</t>
  </si>
  <si>
    <t>Замок врезной Эльбор "Гранит" 1.06.02.5.5.1</t>
  </si>
  <si>
    <t>Замок врезной Эльбор "Гранит" 1.06.42.5.5.1</t>
  </si>
  <si>
    <t>Замок врезной Эльбор "Гранит" ВФЗТ-1.06.43.5.5.1</t>
  </si>
  <si>
    <t>Замок врезной КЛАСС GSSM-008</t>
  </si>
  <si>
    <t>Замок врезной КЛАСС GSSM-009</t>
  </si>
  <si>
    <t>Замок врезной КЛАСС VE-5 (5 кл.)</t>
  </si>
  <si>
    <t>Замок врезной Ликчел ЗВ-4 У с ручкой без/цил. белый</t>
  </si>
  <si>
    <t>Замок врезной Ликчел ЗВ-4 У с ручкой без/цил. ст. медь</t>
  </si>
  <si>
    <t>Замок врезной Ликчел ЗВ-4 У с ручкой без/цил. ст. серебро</t>
  </si>
  <si>
    <t>Замок врезной Ликчел ЗВ-4 У с ручкой без/цил. ст. бронза</t>
  </si>
  <si>
    <t>Замок врезной Ликчел ЗВ-4 У с ручкой без/цил. коричневый</t>
  </si>
  <si>
    <t>Замок врезной Ликчел ЗВ8-7</t>
  </si>
  <si>
    <t>Замок врезной Ликчел ЗВ1-1 У</t>
  </si>
  <si>
    <t>Петля гаражная с шаром 12мм</t>
  </si>
  <si>
    <t>Уголок крепежный 50*50*35*2 (не усил) Р</t>
  </si>
  <si>
    <t>Уголок крепежный 50*50*35*2 (усил) Р</t>
  </si>
  <si>
    <t>Уголок крепежный 80*80*60*2 Р</t>
  </si>
  <si>
    <t>Рожок обувной большой 450 мм антик</t>
  </si>
  <si>
    <t>Рожок обувной большой 450 мм бронза</t>
  </si>
  <si>
    <t>Рожок обувной большой 450 мм хром</t>
  </si>
  <si>
    <t>Рожок обувной большой 450 мм золото</t>
  </si>
  <si>
    <t>Рожок обувной большой 450 мм серебро</t>
  </si>
  <si>
    <t>Рожок обувной средний 300 мм Антик</t>
  </si>
  <si>
    <t>Рожок обувной средний 300 мм Бронза</t>
  </si>
  <si>
    <t>Рожок обувной средний 300 мм Золото</t>
  </si>
  <si>
    <t>Рожок обувной средний 300 мм Серебро</t>
  </si>
  <si>
    <t>Рожок обувной средний 300 мм Синий</t>
  </si>
  <si>
    <t>Рожок обувной малый 150 мм Антик</t>
  </si>
  <si>
    <t>Рожок обувной малый 150 мм Бронза</t>
  </si>
  <si>
    <t>Рожок обувной малый 150 мм Золото</t>
  </si>
  <si>
    <t>Рожок обувной малый 150 мм Серебро</t>
  </si>
  <si>
    <t>Ручка кнопка Бс1-1 светлая</t>
  </si>
  <si>
    <t>Ручка кнопка Бт1 темная</t>
  </si>
  <si>
    <t>Ручка кнопка Бт1-1 темная</t>
  </si>
  <si>
    <t>Ручка кнопка Мс1-1 светлая</t>
  </si>
  <si>
    <t>Ручка кнопка Мт1-1 темная</t>
  </si>
  <si>
    <t>Гвоздодер L. 800 мм, D. 20 мм</t>
  </si>
  <si>
    <t>Леска триммерная круг d-1,3мм</t>
  </si>
  <si>
    <t>Леска триммерная круг d-1,6мм</t>
  </si>
  <si>
    <t>Леска триммерная круг d-2,0мм</t>
  </si>
  <si>
    <t>Леска триммерная круг d-2,4мм</t>
  </si>
  <si>
    <t>Леска триммерная круг d-3,0мм</t>
  </si>
  <si>
    <t xml:space="preserve">Леска триммерная квадрат d-1,6мм </t>
  </si>
  <si>
    <t>Леска триммерная квадрат d-2,0мм</t>
  </si>
  <si>
    <t>Леска триммерная квадрат d-2,4мм</t>
  </si>
  <si>
    <t xml:space="preserve">Леска триммерная звезда d-1,6мм </t>
  </si>
  <si>
    <t>Леска триммерная звезда d-2,0мм</t>
  </si>
  <si>
    <t>Леска триммерная звезда d-2,4мм</t>
  </si>
  <si>
    <t>Леска триммерная звезда  d-3,0мм</t>
  </si>
  <si>
    <t>Зенит ЗН 1-2 медь Димитровград</t>
  </si>
  <si>
    <t>Зенит ЗН 1-2 бронза Димитровград</t>
  </si>
  <si>
    <t>Зенит ЗН 1-2 серебро Димитровград</t>
  </si>
  <si>
    <t>Зенит ручка ЗВ4-3 03 белый Димитровград</t>
  </si>
  <si>
    <t>Зенит ручка ЗВ4-3 03 золото Димитровград</t>
  </si>
  <si>
    <t>Зенит ручка ЗВ4-3 03 медь Димитровград</t>
  </si>
  <si>
    <t>Зенит ручка ЗВ4-3 03 бронза Димитровград</t>
  </si>
  <si>
    <t>Зенит ручка ЗВ4-3 03 никель Димитровград</t>
  </si>
  <si>
    <t>Зенит ручка ЗВ4-3 03 серебро Димитровград</t>
  </si>
  <si>
    <t>Зенит ручка ЗВ4-3 01 белый Димитровград</t>
  </si>
  <si>
    <t>Зенит ручка ЗВ4-3 01 золото Димитровград</t>
  </si>
  <si>
    <t>Зенит ручка ЗВ4-3 01 хром Димитровград</t>
  </si>
  <si>
    <t>Зенит ручка ЗВ4-3 01 медь Димитровград</t>
  </si>
  <si>
    <t>Зенит ручка ЗВ4-3 01 бронза Димитровград</t>
  </si>
  <si>
    <t>Зенит ручка ЗВ4-3 01 серебро Димитровград</t>
  </si>
  <si>
    <t>Строительная скоба 8*250 мм</t>
  </si>
  <si>
    <t>Строительная скоба 8*300 мм</t>
  </si>
  <si>
    <t>Строительная скоба 10*200 мм</t>
  </si>
  <si>
    <t>Строительная скоба 10*250 мм</t>
  </si>
  <si>
    <t>Строительная скоба 10*300 мм</t>
  </si>
  <si>
    <t>Строительная скоба 12*250 мм</t>
  </si>
  <si>
    <t>Строительная скоба 12*300 мм</t>
  </si>
  <si>
    <t>Строительная скоба 12*350 мм</t>
  </si>
  <si>
    <t>Блок строительный с подшипником D-100</t>
  </si>
  <si>
    <t>Блок строительный с подшипником D-60</t>
  </si>
  <si>
    <t>Блок строительный с подшипником D-80</t>
  </si>
  <si>
    <t>Леска триммерная квадрат  d-3,0мм</t>
  </si>
  <si>
    <t>Замок врезной Булат ЗВ 4-1.03.05 Номос золото</t>
  </si>
  <si>
    <t>Замки защелки</t>
  </si>
  <si>
    <t>Замки защелки Ликчел</t>
  </si>
  <si>
    <t>Замки защелки Зенит</t>
  </si>
  <si>
    <t>Защелка Зенит ЗЩ2.01 белый</t>
  </si>
  <si>
    <t>Защелка Зенит ЗЩ2.01 бриллиант</t>
  </si>
  <si>
    <t>Защелка Зенит ЗЩ2.01 бронза</t>
  </si>
  <si>
    <t>Защелка Зенит ЗЩ2.01 медь</t>
  </si>
  <si>
    <t>Защелка Зенит ЗЩ2.01 серебро</t>
  </si>
  <si>
    <t>Защелка Зенит ЗЩ2.01 хром</t>
  </si>
  <si>
    <t>Защелка Зенит ЗЩ2.01 черный</t>
  </si>
  <si>
    <t>Защелка Зенит ЗЩ2.02 белый</t>
  </si>
  <si>
    <t>Защелка Зенит ЗЩ2.02 бриллиант</t>
  </si>
  <si>
    <t>Защелка Зенит ЗЩ2.02 бронза</t>
  </si>
  <si>
    <t>Защелка Зенит ЗЩ2.02 золото</t>
  </si>
  <si>
    <t>Защелка Зенит ЗЩ2.02 медь</t>
  </si>
  <si>
    <t>Защелка Зенит ЗЩ2.02 серебро</t>
  </si>
  <si>
    <t>Защелка Зенит ЗЩ2.02 черный</t>
  </si>
  <si>
    <t>Механизм цилиндровый Зенит 8-6 Димитровград</t>
  </si>
  <si>
    <t>Механизм цилиндровый Зенит 1-6 Димитровград</t>
  </si>
  <si>
    <t xml:space="preserve">Цилиндровые механизмы </t>
  </si>
  <si>
    <t>Цилиндровые механизмы  Зенит</t>
  </si>
  <si>
    <t>Цилиндровые механизмы  Антал</t>
  </si>
  <si>
    <t>Цилиндровые механизмы  Булат</t>
  </si>
  <si>
    <t xml:space="preserve">Цилиндровые механизмы г. Барановичи </t>
  </si>
  <si>
    <t>Ручки дверные раздельные</t>
  </si>
  <si>
    <t>Механизм цилиндровый БУЛАТ МЦ А 62(31*31)(5 пин.) латунь</t>
  </si>
  <si>
    <t>Механизм цилиндровый БУЛАТ МЦ А 62(31*31)(5 пин.) никель</t>
  </si>
  <si>
    <t>Механизм цилиндровый БУЛАТ МЦ АК 62(31*31)(5 пин.) никель</t>
  </si>
  <si>
    <t xml:space="preserve">Механизм цилиндровый БУЛАТ МЦ АК 62(31*31)(5 пин.) латунь </t>
  </si>
  <si>
    <t>Механизм цилиндровый БУЛАТ МЦ F 62(31*31)(6 пин.) никель</t>
  </si>
  <si>
    <t xml:space="preserve">Механизм цилиндровый БУЛАТ МЦ F 62(31*31)(6 пин.) латунь </t>
  </si>
  <si>
    <t>Механизм цилиндровый БУЛАТ МЦ F 70(35*35)(6 пин.) никель</t>
  </si>
  <si>
    <t>Механизм цилиндровый БУЛАТ МЦ F 70(35*35)(6 пин.) латунь</t>
  </si>
  <si>
    <t>Механизм цилиндровый БУЛАТ МЦ А 70(35*35)(5 пин.) никель</t>
  </si>
  <si>
    <t>Механизм цилиндровый БУЛАТ МЦ А 70(35*35)(5 пин.) латунь</t>
  </si>
  <si>
    <t>Механизм цилиндровый БУЛАТ МЦ АК 70(35*35)(5 пин.) латунь</t>
  </si>
  <si>
    <t>Механизм цилиндровый БУЛАТ МЦ АК 70(35*35)(5 пин.) никель</t>
  </si>
  <si>
    <t xml:space="preserve">Механизм цилиндровый БУЛАТ МЦ А 80(40*40)(5 пин.) латунь </t>
  </si>
  <si>
    <t>Механизм цилиндровый БУЛАТ МЦ А 80(40*40)(5 пин.) никель</t>
  </si>
  <si>
    <t>Механизм цилиндровый БУЛАТ МЦ АК 80(40*40)(5 пин.) латунь</t>
  </si>
  <si>
    <t>Механизм цилиндровый БУЛАТ МЦ АК 80(40*40)(5 пин.) никель</t>
  </si>
  <si>
    <t xml:space="preserve">Механизм цилиндровый БУЛАТ МЦ F 80(40*40)(6 пин.) латунь </t>
  </si>
  <si>
    <t>Механизм цилиндровый БУЛАТ МЦ F 80(40*40)(6 пин.) никель</t>
  </si>
  <si>
    <t>Механизм цилиндровый Антал МЦ-60-G-V-6кл. ключ/верт.</t>
  </si>
  <si>
    <t>Механизм цилиндровый Антал МЦ-60-N-V-6кл. ключ/верт.</t>
  </si>
  <si>
    <t>Механизм цилиндровый Антал МЦ-60-G-6кл.</t>
  </si>
  <si>
    <t>Механизм цилиндровый Антал МЦ-60-N-6кл.</t>
  </si>
  <si>
    <t>Механизм цилиндровый Антал МЦ-70-N-V-6кл. ключ/верт.</t>
  </si>
  <si>
    <t>Механизм цилиндровый Антал МЦ-70-G-V-6кл. ключ/верт.</t>
  </si>
  <si>
    <t>Механизм цилиндровый Антал МЦ-70-N-6кл.</t>
  </si>
  <si>
    <t>Механизм цилиндровый Антал МЦ-70-G-6кл.</t>
  </si>
  <si>
    <t>Механизм цилиндровый к ШО 25</t>
  </si>
  <si>
    <t>Замок врезной БУЛАТ ЗВ 4-1.11.05 Руна золото</t>
  </si>
  <si>
    <t>Замок врезной БУЛАТ ЗВ 4-1.70.79.01 Лора бронза малый</t>
  </si>
  <si>
    <t>Замок врезной БУЛАТ ЗВ 4-1.70.79.02 Лора медь малый</t>
  </si>
  <si>
    <t>Замок врезной БУЛАТ ЗВ 4-1.70.79.04 Лора хром малый</t>
  </si>
  <si>
    <t>Замок врезной БУЛАТ ЗВ 4-1.70.79.05 Лора золото малый</t>
  </si>
  <si>
    <t>Замок врезной БУЛАТ ЗВ 4-3.11.05 Руна золото</t>
  </si>
  <si>
    <t>Замок врезной БУЛАТ ЗВ 4-3.60.15.05 Ретта золото</t>
  </si>
  <si>
    <t>Замок врезной БУЛАТ ЗВ 4-3.60.16.04 Онда хром</t>
  </si>
  <si>
    <t>Замок врезной БУЛАТ ЗВ 4-3.60.16.05 Онда золото</t>
  </si>
  <si>
    <t>Замок врезной БУЛАТ ЗВ 6050 крестообразный ключ</t>
  </si>
  <si>
    <t>Блоки строительные</t>
  </si>
  <si>
    <t>Гвоздодеры</t>
  </si>
  <si>
    <t>Клещи</t>
  </si>
  <si>
    <t>Ломы</t>
  </si>
  <si>
    <t>Лопаты</t>
  </si>
  <si>
    <t>Шпателя</t>
  </si>
  <si>
    <t>Строительные скобы</t>
  </si>
  <si>
    <t>Петля Escur 100х70х2,5 белая WPN</t>
  </si>
  <si>
    <t>Петля Escur 100х70х2,5 хром CPS</t>
  </si>
  <si>
    <t>Петля Escur 100х70х2,5 золото с короной BPP</t>
  </si>
  <si>
    <t>Петля Escur 100х70х2,5 золото 2BB BPP</t>
  </si>
  <si>
    <t>Петля Escur 100х70х2,5 бронза AB</t>
  </si>
  <si>
    <t>Петля Escur 120х80х2,5 хром CPS</t>
  </si>
  <si>
    <t>Петля Escur 120х80х2,5 медь AC BB</t>
  </si>
  <si>
    <t>Петля Escur 120х80х2,5 золото BPP BB</t>
  </si>
  <si>
    <t>Петля форточная ПН-40 белая БЕЛ.</t>
  </si>
  <si>
    <t>Петля форточная ПН-40 медь БЕЛ.</t>
  </si>
  <si>
    <t>Петля форточная ПН-60 белая БЕЛ.</t>
  </si>
  <si>
    <t>Петля форточная ПН-60 медь БЕЛ.</t>
  </si>
  <si>
    <t>Петля накладная ПН-80 цинк БЕЛ.</t>
  </si>
  <si>
    <t>Петля-стрела фигурная ПСФ-130 б/п</t>
  </si>
  <si>
    <t>Петля-стрела фигурная ПСФ-160 б/п</t>
  </si>
  <si>
    <t>Петля-стрела фигурная ПСФ-215 б/п</t>
  </si>
  <si>
    <t>Петля-стрела фигурная ПСФ-250 б/п</t>
  </si>
  <si>
    <t>Петля-стрела фигурная ПСФ-295 б/п</t>
  </si>
  <si>
    <t>Петля-стрела фигурная ПСФ-350 б/п</t>
  </si>
  <si>
    <t>Петля-стрела фигурная ПСФ-420 б/п</t>
  </si>
  <si>
    <t>Петля-стрела фигурная ПСФ-500 б/п</t>
  </si>
  <si>
    <t>Петля-стрела фигурная ПСФ-550 б/п</t>
  </si>
  <si>
    <t>Петля-стрела фигурная ПСФ-600 б/п</t>
  </si>
  <si>
    <t>Петля-стрела фигурная ПСФ-670 б/п</t>
  </si>
  <si>
    <t>Петля фигурная "Бабочка" ПФБ-1 полимер</t>
  </si>
  <si>
    <t>Крепежный уголок усиленный KUU 90х90х65</t>
  </si>
  <si>
    <t>Крепежный уголок усиленный KUU 105х105х90</t>
  </si>
  <si>
    <t>Крепежный уголок усиленный KUU 70х70х55</t>
  </si>
  <si>
    <t xml:space="preserve">Гвоздодер L. 600 мм, D. 18 мм </t>
  </si>
  <si>
    <t>Ручки дверные Зенит</t>
  </si>
  <si>
    <t>Ручки дверные PALLADIUM</t>
  </si>
  <si>
    <t>Ручки PALLADIUM коллекция "CITY"</t>
  </si>
  <si>
    <t>Ручки PALLADIUM коллекция "REVOLUTION"</t>
  </si>
  <si>
    <t xml:space="preserve">PALLADIUM Ручка Agata AB </t>
  </si>
  <si>
    <t xml:space="preserve">PALLADIUM Ручка A Bella AB </t>
  </si>
  <si>
    <t>PALLADIUM Ручка A Bella GP</t>
  </si>
  <si>
    <t>PALLADIUM Ручка A Bella SN</t>
  </si>
  <si>
    <t>PALLADIUM Ручка A Bella SG</t>
  </si>
  <si>
    <t>PALLADIUM Ручка A Brezza AB</t>
  </si>
  <si>
    <t>PALLADIUM Ручка A Brezza GP/SG</t>
  </si>
  <si>
    <t>PALLADIUM Ручка A Brezza COFFEE</t>
  </si>
  <si>
    <t>PALLADIUM Ручка A Brezza SN/CP</t>
  </si>
  <si>
    <t>PALLADIUM Ручка A Bruno-M AB</t>
  </si>
  <si>
    <t>PALLADIUM Ручка A Bruno-M COFFEE</t>
  </si>
  <si>
    <t>PALLADIUM Ручка A Bruno-M SG/GP</t>
  </si>
  <si>
    <t>PALLADIUM Ручка A Bruno-M SN/CP</t>
  </si>
  <si>
    <t>PALLADIUM Ручка A Dakota AB</t>
  </si>
  <si>
    <t>PALLADIUM Ручка A Dakota COFFEE</t>
  </si>
  <si>
    <t>PALLADIUM Ручка A Dakota GP</t>
  </si>
  <si>
    <t>PALLADIUM Ручка A Dakota SG</t>
  </si>
  <si>
    <t>PALLADIUM Ручка A Dakota SN</t>
  </si>
  <si>
    <t>PALLADIUM Ручка A Domino COFFEE</t>
  </si>
  <si>
    <t>PALLADIUM Ручка A Domino AB</t>
  </si>
  <si>
    <t>PALLADIUM Ручка A Domino SG/GP</t>
  </si>
  <si>
    <t xml:space="preserve">PALLADIUM Ручка A Lazio AB </t>
  </si>
  <si>
    <t>PALLADIUM Ручка A Domino SN/CP</t>
  </si>
  <si>
    <t>PALLADIUM Ручка A Lazio COFFEE</t>
  </si>
  <si>
    <t>PALLADIUM Ручка A Lazio SG</t>
  </si>
  <si>
    <t>PALLADIUM Ручка A Lazio GP</t>
  </si>
  <si>
    <t>PALLADIUM Ручка A Lazio SN</t>
  </si>
  <si>
    <t>PALLADIUM Ручка A Rio COFFEE/CP</t>
  </si>
  <si>
    <t>PALLADIUM Ручка A Rio AB/CP</t>
  </si>
  <si>
    <t>PALLADIUM Ручка A Rio GP/CP</t>
  </si>
  <si>
    <t>PALLADIUM Ручка A Rio SN/CP</t>
  </si>
  <si>
    <t>PALLADIUM Ручка A Rio SG/CP</t>
  </si>
  <si>
    <t>PALLADIUM Ручка A Sena AB</t>
  </si>
  <si>
    <t>PALLADIUM Ручка A Sena GP</t>
  </si>
  <si>
    <t>PALLADIUM Ручка A Sena COFFEE</t>
  </si>
  <si>
    <t xml:space="preserve">PALLADIUM Ручка A Sena SG </t>
  </si>
  <si>
    <t>PALLADIUM Ручка A Swim AB</t>
  </si>
  <si>
    <t>PALLADIUM Ручка A Sena SN</t>
  </si>
  <si>
    <t>PALLADIUM Ручка A Swim COFFEE</t>
  </si>
  <si>
    <t>PALLADIUM Ручка A Swim GP</t>
  </si>
  <si>
    <t>PALLADIUM Ручка A Swim SN</t>
  </si>
  <si>
    <t>PALLADIUM Ручка A Swim SG</t>
  </si>
  <si>
    <t>PALLADIUM Ручка A Tesoro AB</t>
  </si>
  <si>
    <t>PALLADIUM Ручка A Tesoro SG/GP</t>
  </si>
  <si>
    <t>PALLADIUM Ручка A Tesoro COFFEE</t>
  </si>
  <si>
    <t>PALLADIUM Ручка A Tesoro SN/CP</t>
  </si>
  <si>
    <t>PALLADIUM Ручка A Trevi COFFEE</t>
  </si>
  <si>
    <t>PALLADIUM Ручка A Trevi AB</t>
  </si>
  <si>
    <t>PALLADIUM Ручка A Trevi SG/GP</t>
  </si>
  <si>
    <t>PALLADIUM Ручка A Trevi SN/CP</t>
  </si>
  <si>
    <t>PALLADIUM Ручка A Anima SN/CP</t>
  </si>
  <si>
    <t>PALLADIUM Ручка A Anima GP/SG</t>
  </si>
  <si>
    <t>PALLADIUM Ручка A Anima COFFEE</t>
  </si>
  <si>
    <t>PALLADIUM Ручка A Anima AB</t>
  </si>
  <si>
    <t>PALLADIUM Ручка A Bella COFFEE</t>
  </si>
  <si>
    <t>PALLADIUM Ручка Agata SC/CP</t>
  </si>
  <si>
    <t>PALLADIUM Ручка Agata SG/GP</t>
  </si>
  <si>
    <t>PALLADIUM Ручка Agata SN/CP</t>
  </si>
  <si>
    <t>PALLADIUM Ручка Alice AB/CP</t>
  </si>
  <si>
    <t>PALLADIUM Ручка Alice GP/CP</t>
  </si>
  <si>
    <t>PALLADIUM Ручка Alice SC/CP</t>
  </si>
  <si>
    <t>PALLADIUM Ручка Alice SG/CP</t>
  </si>
  <si>
    <t>PALLADIUM Ручка Alice SN/CP</t>
  </si>
  <si>
    <t>PALLADIUM Ручка Ariel AB</t>
  </si>
  <si>
    <t>PALLADIUM Ручка Ariel SC/CP</t>
  </si>
  <si>
    <t>PALLADIUM Ручка Ariel SG/GP</t>
  </si>
  <si>
    <t>PALLADIUM Ручка Ariel SN/CP</t>
  </si>
  <si>
    <t>PALLADIUM Ручка Arno AB</t>
  </si>
  <si>
    <t>PALLADIUM Ручка Arno SC/CP</t>
  </si>
  <si>
    <t>PALLADIUM Ручка Arno SG/GP</t>
  </si>
  <si>
    <t>PALLADIUM Ручка Arno SN/CP</t>
  </si>
  <si>
    <t>PALLADIUM Ручка Asolo AB/CP</t>
  </si>
  <si>
    <t>PALLADIUM Ручка Asolo GP/CP</t>
  </si>
  <si>
    <t>PALLADIUM Ручка Asolo SC/CP</t>
  </si>
  <si>
    <t>PALLADIUM Ручка Asolo SG/CP</t>
  </si>
  <si>
    <t>PALLADIUM Ручка Asolo SN/CP</t>
  </si>
  <si>
    <t>PALLADIUM Ручка Bruno AB</t>
  </si>
  <si>
    <t>PALLADIUM Ручка Bruno SC/CP</t>
  </si>
  <si>
    <t>PALLADIUM Ручка Bruno SG/GP</t>
  </si>
  <si>
    <t>PALLADIUM Ручка Bruno SN/CP</t>
  </si>
  <si>
    <t>PALLADIUM Ручка Bruno-M AB</t>
  </si>
  <si>
    <t>PALLADIUM Ручка Bruno-M SC/CP</t>
  </si>
  <si>
    <t>PALLADIUM Ручка Bruno-M SG/GP</t>
  </si>
  <si>
    <t>PALLADIUM Ручка Bruno-M SN/CP</t>
  </si>
  <si>
    <t>PALLADIUM Ручка Calisto AB</t>
  </si>
  <si>
    <t>PALLADIUM Ручка Calisto GP</t>
  </si>
  <si>
    <t>PALLADIUM Ручка Calisto SC</t>
  </si>
  <si>
    <t>PALLADIUM Ручка Calisto SG</t>
  </si>
  <si>
    <t>PALLADIUM Ручка Calisto SN</t>
  </si>
  <si>
    <t>PALLADIUM Ручка Domino AB</t>
  </si>
  <si>
    <t>PALLADIUM Ручка Domino SC/CP</t>
  </si>
  <si>
    <t>PALLADIUM Ручка Domino SG/GP</t>
  </si>
  <si>
    <t>PALLADIUM Ручка Domino SN/CP</t>
  </si>
  <si>
    <t>PALLADIUM Ручка Duck AB</t>
  </si>
  <si>
    <t>PALLADIUM Ручка Duck GP</t>
  </si>
  <si>
    <t>PALLADIUM Ручка Duck SC</t>
  </si>
  <si>
    <t>PALLADIUM Ручка Duck SG</t>
  </si>
  <si>
    <t>PALLADIUM Ручка Duck SN</t>
  </si>
  <si>
    <t>PALLADIUM Ручка Emma AB</t>
  </si>
  <si>
    <t>PALLADIUM Ручка Emma GP</t>
  </si>
  <si>
    <t>PALLADIUM Ручка Emma SС</t>
  </si>
  <si>
    <t>PALLADIUM Ручка Emma SG</t>
  </si>
  <si>
    <t>PALLADIUM Ручка Emma SN</t>
  </si>
  <si>
    <t>PALLADIUM Ручка Fiesta AB</t>
  </si>
  <si>
    <t>PALLADIUM Ручка Fiesta GP</t>
  </si>
  <si>
    <t>PALLADIUM Ручка Fiesta SC</t>
  </si>
  <si>
    <t>PALLADIUM Ручка Fiesta SG</t>
  </si>
  <si>
    <t>PALLADIUM Ручка Fiesta SN</t>
  </si>
  <si>
    <t>PALLADIUM Ручка Inizio AB</t>
  </si>
  <si>
    <t>PALLADIUM Ручка Inizio GP</t>
  </si>
  <si>
    <t>PALLADIUM Ручка Inizio SC/CP</t>
  </si>
  <si>
    <t>PALLADIUM Ручка Inizio SG/GP</t>
  </si>
  <si>
    <t>PALLADIUM Ручка Inizio SN/CP</t>
  </si>
  <si>
    <t>PALLADIUM Ручка Lotos AB</t>
  </si>
  <si>
    <t>PALLADIUM Ручка Lotos GP</t>
  </si>
  <si>
    <t>PALLADIUM Ручка Lotos SC/CP</t>
  </si>
  <si>
    <t>PALLADIUM Ручка Lotos SG/GP</t>
  </si>
  <si>
    <t>PALLADIUM Ручка Lotos SN/CP</t>
  </si>
  <si>
    <t>PALLADIUM Ручка Marta AB</t>
  </si>
  <si>
    <t>PALLADIUM Ручка Marta GP</t>
  </si>
  <si>
    <t>PALLADIUM Ручка Marta SC</t>
  </si>
  <si>
    <t>PALLADIUM Ручка Marta SG</t>
  </si>
  <si>
    <t>PALLADIUM Ручка Marta SN</t>
  </si>
  <si>
    <t>PALLADIUM Ручка Mistik AB</t>
  </si>
  <si>
    <t>PALLADIUM Ручка Mistik GP</t>
  </si>
  <si>
    <t>PALLADIUM Ручка Mistik SC</t>
  </si>
  <si>
    <t>PALLADIUM Ручка Mistik SG</t>
  </si>
  <si>
    <t>PALLADIUM Ручка Mistik SN</t>
  </si>
  <si>
    <t>PALLADIUM Ручка Navi AB</t>
  </si>
  <si>
    <t>PALLADIUM Ручка Navi SC/CP</t>
  </si>
  <si>
    <t>PALLADIUM Ручка Navi SG/GP</t>
  </si>
  <si>
    <t>PALLADIUM Ручка Navi SN/CP</t>
  </si>
  <si>
    <t>PALLADIUM Ручка Serena AB</t>
  </si>
  <si>
    <t>PALLADIUM Ручка Serena GP</t>
  </si>
  <si>
    <t>PALLADIUM Ручка Serena SC</t>
  </si>
  <si>
    <t>PALLADIUM Ручка Serena SG</t>
  </si>
  <si>
    <t>PALLADIUM Ручка Serena SN</t>
  </si>
  <si>
    <t>PALLADIUM Ручка Sofia AB/CP</t>
  </si>
  <si>
    <t>PALLADIUM Ручка Sofia SC/CP</t>
  </si>
  <si>
    <t>PALLADIUM Ручка Sofia SG/GP</t>
  </si>
  <si>
    <t>PALLADIUM Ручка Sofia SN/CP</t>
  </si>
  <si>
    <t>PALLADIUM Ручка Swim AB</t>
  </si>
  <si>
    <t>PALLADIUM Ручка Swim GP</t>
  </si>
  <si>
    <t>PALLADIUM Ручка Swim SC</t>
  </si>
  <si>
    <t>PALLADIUM Ручка Swim SG</t>
  </si>
  <si>
    <t>PALLADIUM Ручка Swim SN</t>
  </si>
  <si>
    <t>Ручка для погреба антик медь</t>
  </si>
  <si>
    <t>Ручка для погреба антик серебро</t>
  </si>
  <si>
    <t>Ручка для погреба белая</t>
  </si>
  <si>
    <t>Ящик почтовый ЯК-2 зеленый</t>
  </si>
  <si>
    <t>Ручка кнопка Мт1 темная</t>
  </si>
  <si>
    <t>Ручка кнопка 1Бс1-1 светлая</t>
  </si>
  <si>
    <t>Ручка кнопка 1Бт1-1 темная</t>
  </si>
  <si>
    <t>Ручка кнопка 1Бт1 темная</t>
  </si>
  <si>
    <t>Ручка кнопка 1Бт 2-1 темная</t>
  </si>
  <si>
    <t>Ручка кнопка Мб 1-1 белая</t>
  </si>
  <si>
    <t>Ручка кнопка Мс 2-1 светлая</t>
  </si>
  <si>
    <t>Ручка кнопка Мб 1 белая</t>
  </si>
  <si>
    <t>Ручка кнопка Мс 2 светлая</t>
  </si>
  <si>
    <t>Ручка кнопка РК-1 Т-2 белая</t>
  </si>
  <si>
    <t>Ручка кнопка РК-1 Т-2 антик серебро</t>
  </si>
  <si>
    <t>Ручка кнопка РК-1 белая</t>
  </si>
  <si>
    <t>Ручка кнопка РК-1 антик медь</t>
  </si>
  <si>
    <t>Ручка кнопка РК-1 Т-2 антик бронза</t>
  </si>
  <si>
    <t>Ручка кнопка РК-1 Т-2 антик медь</t>
  </si>
  <si>
    <t>Ручка кнопка РК-1 Т-2 антик золото</t>
  </si>
  <si>
    <t>Ручка кнопка РК-1 Т-2 черная</t>
  </si>
  <si>
    <t>Ручка кнопка РК-1 антик серебро</t>
  </si>
  <si>
    <t>Ручка кнопка РК-1 антик бронза</t>
  </si>
  <si>
    <t>Ручка кнопка РК-1 белое серебро</t>
  </si>
  <si>
    <t>Ручка-скоба ал. РСА-100 (медь)</t>
  </si>
  <si>
    <t>Ручка-скоба ал. РСА-100 (серебро)</t>
  </si>
  <si>
    <t>Ручка-скоба ал. РСА-80 (медь)</t>
  </si>
  <si>
    <t>Ручка-скоба ал. РСА-50 (медь)</t>
  </si>
  <si>
    <t>Ручка-скоба ал. РСА-80 (серебро)</t>
  </si>
  <si>
    <t>Шезлонг складной Т-06</t>
  </si>
  <si>
    <t>Шезлонг складной пляжный Т-10</t>
  </si>
  <si>
    <t>Шезлонг складной пляжный Т-11</t>
  </si>
  <si>
    <t>Решетка на пол складная РП-2</t>
  </si>
  <si>
    <t>Решетка на пол складная РП-5</t>
  </si>
  <si>
    <t>Стол складной СТ-1</t>
  </si>
  <si>
    <t>Стол складной СТ-2 малый</t>
  </si>
  <si>
    <t>Табурет складной Т-00</t>
  </si>
  <si>
    <t>Табурет складной Т-04 малый</t>
  </si>
  <si>
    <t>Стул складной Т-05</t>
  </si>
  <si>
    <t>Скамейка малая СК-2</t>
  </si>
  <si>
    <t>Скамейка средняя СК-1</t>
  </si>
  <si>
    <t>Скамейка большая складная СК-3</t>
  </si>
  <si>
    <t>Скамейка большая складная усил. СК-4</t>
  </si>
  <si>
    <t>Качели деревянные Т-08</t>
  </si>
  <si>
    <t>Ручка для погреба антик бронза</t>
  </si>
  <si>
    <t xml:space="preserve">Петля ввертная ПВв-4 цинк </t>
  </si>
  <si>
    <t>Петля ввертная ППв-3 цинк</t>
  </si>
  <si>
    <t>Крючок вешалка №1 цинк</t>
  </si>
  <si>
    <t>Крючок вешалка №1 полимер</t>
  </si>
  <si>
    <t>Крючок вешалка №2 цинк</t>
  </si>
  <si>
    <t>Крючок вешалка №3 цинк</t>
  </si>
  <si>
    <t>Крючок вешалка №3 полимер</t>
  </si>
  <si>
    <t>Крючок вешалка №4 цинк</t>
  </si>
  <si>
    <t>Крючок вешалка №4 полимер</t>
  </si>
  <si>
    <t>Крючок вешалка №6 цинк</t>
  </si>
  <si>
    <t>Крючок вешалка №6 полимер</t>
  </si>
  <si>
    <t>Крючок вешалка №7 цинк</t>
  </si>
  <si>
    <t>Крючок вешалка №7 полимер</t>
  </si>
  <si>
    <t>Крючок вешалка № 21 полимер</t>
  </si>
  <si>
    <t>Крючок вешалка № 22 полимер</t>
  </si>
  <si>
    <t>Крючок вешалка № 23 полимер</t>
  </si>
  <si>
    <t>Крючок вешалка № 24 полимер</t>
  </si>
  <si>
    <t>Крючок вешалка № 25 полимер</t>
  </si>
  <si>
    <t>Крючок 4-х рожковый пластмассовый К</t>
  </si>
  <si>
    <t>Крючок вешалка однорожковый пластмассовый</t>
  </si>
  <si>
    <t>Крючок-вешалка №10  серебро</t>
  </si>
  <si>
    <t>Крючок вешалка №12 полимер</t>
  </si>
  <si>
    <t>Крючок вешалка №13 полимер</t>
  </si>
  <si>
    <t>Крючок вешалка №14 полимер</t>
  </si>
  <si>
    <t>Крючок вешалка №15 полимер</t>
  </si>
  <si>
    <t>Крючок вешалка №16 полимер</t>
  </si>
  <si>
    <t>Крючок вешалка №17 полимер</t>
  </si>
  <si>
    <t>Крючок вешалка №18 полимер</t>
  </si>
  <si>
    <t>Замок навесной Антал ВС 1-367L (75мм) длин. Дужка</t>
  </si>
  <si>
    <t>Петли стрелы фигурные</t>
  </si>
  <si>
    <t>Петли стрелы стандартные</t>
  </si>
  <si>
    <t>Петли стрелы полимерные</t>
  </si>
  <si>
    <t>Петля-стрела фигурная ПСФ-130 п/п</t>
  </si>
  <si>
    <t>Петля-стрела фигурная ПСФ-160 п/п</t>
  </si>
  <si>
    <t>Петля-стрела фигурная ПСФ-215 п/п</t>
  </si>
  <si>
    <t>Петля-стрела фигурная ПСФ-250 п/п</t>
  </si>
  <si>
    <t>Петля-стрела фигурная ПСФ-295 п/п</t>
  </si>
  <si>
    <t>Петля-стрела фигурная ПСФ-350 п/п</t>
  </si>
  <si>
    <t>Петля-стрела фигурная ПСФ-420 п/п</t>
  </si>
  <si>
    <t>Петля-стрела фигурная ПСФ-500 п/п</t>
  </si>
  <si>
    <t>Петля-стрела фигурная ПСФ-550 п/п</t>
  </si>
  <si>
    <t>Петля-стрела фигурная ПСФ-600 п/п</t>
  </si>
  <si>
    <t>Петля-стрела фигурная ПСФ-670 п/п</t>
  </si>
  <si>
    <t>Задвижка дверная ЗД-02 серебро</t>
  </si>
  <si>
    <t>Задвижка дверная ЗД-02 медь</t>
  </si>
  <si>
    <t>Задвижка дверная ЗД-02 черная</t>
  </si>
  <si>
    <t>Задвижка дверная ЗД-02 бронза</t>
  </si>
  <si>
    <t>Задвижка дверная ЗД-06 бронза</t>
  </si>
  <si>
    <t>Задвижка дверная ЗД-06 золото</t>
  </si>
  <si>
    <t>Задвижка дверная ЗД-06 серебро</t>
  </si>
  <si>
    <t>Задвижка дверная ЗД-06 медь</t>
  </si>
  <si>
    <t>Задвижка дверная ЗД-07 серебро</t>
  </si>
  <si>
    <t>Задвижка дверная ЗД-07 бронза</t>
  </si>
  <si>
    <t>Задвижка дверная ЗД-07 медь</t>
  </si>
  <si>
    <t>Задвижка воротная ЗТ-150 белая</t>
  </si>
  <si>
    <t>Вентиляционные решётки пластиковые</t>
  </si>
  <si>
    <t>Вентиляционные решётки с заглушкой</t>
  </si>
  <si>
    <t>Вентил. решетка с заглушкой 160*160 белая</t>
  </si>
  <si>
    <t>Вентил. решетка с заглушкой 160*160 хром</t>
  </si>
  <si>
    <t>Вентил. решетка с заглушкой 160*160 золото</t>
  </si>
  <si>
    <t>Вентил. решетка с заглушкой 160*160 антик медь</t>
  </si>
  <si>
    <t>Вентил. решетка с заглушкой 160*160 антик бронза</t>
  </si>
  <si>
    <t>Вентил. решетка с заглушкой 160*160 антик серебро</t>
  </si>
  <si>
    <t>Вентил. решетка с заглушкой 165*240 белая</t>
  </si>
  <si>
    <t>Вентил. решетка с заглушкой 165*240 хром</t>
  </si>
  <si>
    <t>Вентил. решетка с заглушкой 165*240 золото</t>
  </si>
  <si>
    <t>Вентил. решетка с заглушкой 165*240 антик медь</t>
  </si>
  <si>
    <t>Вентил. решетка с заглушкой 165*240 антик бронза</t>
  </si>
  <si>
    <t>Вентил. решетка с заглушкой 165*240 антик серебро</t>
  </si>
  <si>
    <t>Вентил. решетка с заглушкой 200*200 белая</t>
  </si>
  <si>
    <t>Вентил. решетка с заглушкой 200*200 хром</t>
  </si>
  <si>
    <t>Вентил. решетка с заглушкой 200*200 золото</t>
  </si>
  <si>
    <t>Вентил. решетка с заглушкой 200*200 антик медь</t>
  </si>
  <si>
    <t>Вентил. решетка с заглушкой 200*200 антик бронза</t>
  </si>
  <si>
    <t>Вентил. решетка с заглушкой 200*200 антик серебро</t>
  </si>
  <si>
    <t>Вентиляционные решётки стальные</t>
  </si>
  <si>
    <t>Задвижка дверная ЗД-09 медь</t>
  </si>
  <si>
    <t>Задвижка дверная ЗД-09 серебро</t>
  </si>
  <si>
    <t>Задвижка дверная ЗД-09 бронза</t>
  </si>
  <si>
    <t>Оксид и б\п</t>
  </si>
  <si>
    <t>Петля накладная ПН-85 без покрытия левая</t>
  </si>
  <si>
    <t>Петля накладная ПН-85 без покрытия правая</t>
  </si>
  <si>
    <t>Петля накладная ПН-110 без покрытия левая</t>
  </si>
  <si>
    <t>Петля накладная ПН-110 без покрытия правая</t>
  </si>
  <si>
    <t>Петля накладная ПН-130 без покрытия левая</t>
  </si>
  <si>
    <t>Петля накладная ПН-130 без покрытия правая</t>
  </si>
  <si>
    <t>Петля накладная ПН-70 левая цинк К</t>
  </si>
  <si>
    <t>Петля накладная ПН-70 правая цинк К</t>
  </si>
  <si>
    <t>Подвеска 5.1 Ж цинк Н.</t>
  </si>
  <si>
    <t>Роликовые направляющие 350 мм.</t>
  </si>
  <si>
    <t>Роликовые направляющие 400 мм.</t>
  </si>
  <si>
    <t>Роликовые направляющие 450мм.</t>
  </si>
  <si>
    <t>Роликовые направляющие 300 мм.</t>
  </si>
  <si>
    <t>Ручка скоба РС 100-3 цинк К</t>
  </si>
  <si>
    <t>Ручка скоба РС 80-3 цинк К</t>
  </si>
  <si>
    <t>Ручка скоба РС 90 полимер К</t>
  </si>
  <si>
    <t>Уголок крепежный 47*47*40*2,3 К</t>
  </si>
  <si>
    <t>Уголок крепежный 50*50*35*2 К</t>
  </si>
  <si>
    <t>Ручка скоба РС 100-3 белая К</t>
  </si>
  <si>
    <t>Ручка скоба РС 80-3 белая К</t>
  </si>
  <si>
    <t>Уголок мебельный 30*30 цинк К</t>
  </si>
  <si>
    <t>Уголок мебельный 32*32 цинк К</t>
  </si>
  <si>
    <t>Уголок мебельный 32х32х25х2,0</t>
  </si>
  <si>
    <t>Уголок крепежный с кор. отверстием</t>
  </si>
  <si>
    <t>Крючок ветровой КР-75/1 цинк</t>
  </si>
  <si>
    <t>Крючок ветровой КВ-120</t>
  </si>
  <si>
    <t>Ролик выкатной №531-01</t>
  </si>
  <si>
    <t>Ролик выкатной №531</t>
  </si>
  <si>
    <t>Опора колесная с площадкой d=40 h=59</t>
  </si>
  <si>
    <t>Опора пластмассовая №3</t>
  </si>
  <si>
    <t>Ролик опорный малый №493.2</t>
  </si>
  <si>
    <t>Задвижка накладная ЗТ-2-60 цинк</t>
  </si>
  <si>
    <t>Задвижка накладная ЗТ-2-70 цинк</t>
  </si>
  <si>
    <t>Задвижка накладная ЗТ-2-85 цинк</t>
  </si>
  <si>
    <t>Задвижка накладная ЗТ-2-100 цинк</t>
  </si>
  <si>
    <t>Кронштейн для полок 115х80х40 белый</t>
  </si>
  <si>
    <t>Кронштейн для полок 115х80х40 коричневый</t>
  </si>
  <si>
    <t>Кронштейн для полок 160х105х40 белый</t>
  </si>
  <si>
    <t>Кронштейн для полок 235х160х40 белый</t>
  </si>
  <si>
    <t>Кронштейн для полок 315х200х40 белый</t>
  </si>
  <si>
    <t>Кронштейн для полок 160х105х40 коричневый</t>
  </si>
  <si>
    <t>Кронштейн для полок 235х160х40 коричневый</t>
  </si>
  <si>
    <t>Кронштейн для полок 315х200х40 коричневый</t>
  </si>
  <si>
    <t>Замок навесной ВС 2А Чебоксары</t>
  </si>
  <si>
    <t>Защелка врезная ЗЩ 1-3-К 13502 старое серебро</t>
  </si>
  <si>
    <t>Защелка врезная ЗЩ 1-Д-3-К с дополн. запиран. 13503 сер.</t>
  </si>
  <si>
    <t>Зенит ручка ЗВ4-3 01 титан Димитровград</t>
  </si>
  <si>
    <t>Зенит ручка ЗВ4-3 01 никель Димитровград</t>
  </si>
  <si>
    <t>Зенит ручка ЗВ4-3 03 титан Димитровград</t>
  </si>
  <si>
    <t>Зенит ручка ЗВ4-3 03 хром Димитровград</t>
  </si>
  <si>
    <t>Защелка Зенит ЗЩ2.01 золото</t>
  </si>
  <si>
    <t>Ручка деревянная банная</t>
  </si>
  <si>
    <t>Ручка деревянная РС-150</t>
  </si>
  <si>
    <t>Ручка деревянная РС-200</t>
  </si>
  <si>
    <t>Ручка деревянная РС-250</t>
  </si>
  <si>
    <t>Ручка для погреба скрытая серебро</t>
  </si>
  <si>
    <t>Ручка для погреба скрытая медь</t>
  </si>
  <si>
    <t>Ручка для погреба скрытая бронза</t>
  </si>
  <si>
    <t>Ручка для погреба скрытая цинк</t>
  </si>
  <si>
    <t>Крючок одинарный антик медь Н</t>
  </si>
  <si>
    <t>Крючок одинарный антик серебро Н</t>
  </si>
  <si>
    <t>Крючок одинарный антик бронза</t>
  </si>
  <si>
    <t>Крючок одинарный антик золото Н</t>
  </si>
  <si>
    <t>Крючок одинарный белый Н</t>
  </si>
  <si>
    <t>Накладка для замка 40*90 цинк</t>
  </si>
  <si>
    <t>Петля карточная  22*24 цинк Н</t>
  </si>
  <si>
    <t>Петля карточная  45*200 (3 мм.) цинк Н</t>
  </si>
  <si>
    <t>Пружина дверная 300 мм цинк</t>
  </si>
  <si>
    <t>Уголок крепежный 50*50*2 цинк Н</t>
  </si>
  <si>
    <t>Угольник 35*37 цинк Н</t>
  </si>
  <si>
    <t>Угольник 26*26 цинк Нытва</t>
  </si>
  <si>
    <t>Угольник 30*30 цинк Нытва</t>
  </si>
  <si>
    <t>Задвижка дверная ЗД-01 медь</t>
  </si>
  <si>
    <t>Задвижка накладная ЗТ-1 с цельным движком цинк. К.</t>
  </si>
  <si>
    <t>Фиксатор оконный метал. Евро</t>
  </si>
  <si>
    <t>Петля дверная ПД-65 цинк</t>
  </si>
  <si>
    <t>Петля карточная  200*45 (2,3) цинк К</t>
  </si>
  <si>
    <t>Петля накладная ПН 5-40 белая К</t>
  </si>
  <si>
    <t>Пластина крепежная ПК-40 цинк К</t>
  </si>
  <si>
    <t>Пластина крепежная ПК-60 цинк К</t>
  </si>
  <si>
    <t>Пластина крепежная ПК-80 цинк К</t>
  </si>
  <si>
    <t>Пластина крепежная ПК-100 цинк К</t>
  </si>
  <si>
    <t>Пластина крепежная ПК-120 цинк К</t>
  </si>
  <si>
    <t>Пружина дверная d30мм оксид</t>
  </si>
  <si>
    <t>Ручка скоба РС 75 цинк К</t>
  </si>
  <si>
    <t>Уголок стяжки 2*16 Д цинк К</t>
  </si>
  <si>
    <t>Петля накладная ПН 5-40 оксид Б.</t>
  </si>
  <si>
    <t>Петля накладная ПН 5-60 оксид Б.</t>
  </si>
  <si>
    <t>Шпингалет ШФ30 мм белый</t>
  </si>
  <si>
    <t>Шпингалет ШФ30 мм золото</t>
  </si>
  <si>
    <t>Шпингалет ШФ30 мм коричневый</t>
  </si>
  <si>
    <t>Шпингалет ШФ30 мм цинк</t>
  </si>
  <si>
    <t>Шпингалет ШФ40 мм цинк</t>
  </si>
  <si>
    <t>Шпингалет ШФ50 мм цинк</t>
  </si>
  <si>
    <t>Шпингалет ШФ60 мм цинк</t>
  </si>
  <si>
    <t>Задвижка воротная ЗТ-150 зеленая</t>
  </si>
  <si>
    <t>Кронштейн Apecs SB-1-100*75-W</t>
  </si>
  <si>
    <t>Кронштейн Apecs SB-1-100*75-BR</t>
  </si>
  <si>
    <t>Кронштейн Apecs SB-1-125*100-BR</t>
  </si>
  <si>
    <t>Кронштейн Apecs SB-1-125*100-W</t>
  </si>
  <si>
    <t>Кронштейн Apecs SB-1-150*125-W</t>
  </si>
  <si>
    <t>Кронштейн Apecs SB-1-150*125-BR</t>
  </si>
  <si>
    <t>Кронштейн Apecs SB-1-175*150-BR</t>
  </si>
  <si>
    <t>Кронштейн Apecs SB-1-175*150-W</t>
  </si>
  <si>
    <t>Кронштейн Apecs SB-1-200*150-BR</t>
  </si>
  <si>
    <t>Кронштейн Apecs SB-1-200*150-W</t>
  </si>
  <si>
    <t xml:space="preserve">Кронштейн Apecs SB-1-225*200-BR </t>
  </si>
  <si>
    <t>Кронштейн Apecs SB-1-225*200-W</t>
  </si>
  <si>
    <t>Кронштейн Apecs SB-1-250*200-BR</t>
  </si>
  <si>
    <t>Кронштейн Apecs SB-1-250*200-W</t>
  </si>
  <si>
    <t>Кронштейн Apecs SB-1-300*250-BR</t>
  </si>
  <si>
    <t>Кронштейн Apecs SB-1-300*250-W</t>
  </si>
  <si>
    <t>Кронштейн Apecs SB-1-350*300-BR</t>
  </si>
  <si>
    <t>Кронштейн Apecs SB-1-350*300-W</t>
  </si>
  <si>
    <t>Кронштейн Apecs SB-1-400*350-BR</t>
  </si>
  <si>
    <t>Кронштейн Apecs SB-1-450*400-BR</t>
  </si>
  <si>
    <t>Кронштейн Apecs SB-1-400*350-W</t>
  </si>
  <si>
    <t>Кронштейн Apecs SB-1-450*400-W</t>
  </si>
  <si>
    <t>Крепежный уголок KU 105*90*2</t>
  </si>
  <si>
    <t>Крепежный уголок KU 50*35</t>
  </si>
  <si>
    <t>Крепежный уголок KU 90*65*2</t>
  </si>
  <si>
    <t>Крепежный уголок KU 90*90*40</t>
  </si>
  <si>
    <t>Крепежный уголок KUR 100*100*40</t>
  </si>
  <si>
    <t>Крепежный уголок KUR 80*80*40</t>
  </si>
  <si>
    <t>Крепежный уголок KUR 80*80*80</t>
  </si>
  <si>
    <t>Крепежный уголок KUU 50*35</t>
  </si>
  <si>
    <t>Крепежный уголок KUU 90*90*40</t>
  </si>
  <si>
    <t>Задвижка ЗД-01 полимер Ч</t>
  </si>
  <si>
    <t>Задвижка ЗД-02 полимер Ч</t>
  </si>
  <si>
    <t>Задвижка воротная ЗД-03 Ч</t>
  </si>
  <si>
    <t>Задвижка воротная ЗД-04 Ч</t>
  </si>
  <si>
    <t>Задвижка гаражная ЗГ-1-300 мм Ч</t>
  </si>
  <si>
    <t>Задвижка гаражная ЗГ-1-340 мм Ч</t>
  </si>
  <si>
    <t>Задвижка гаражная ЗГ-1-370 мм Ч</t>
  </si>
  <si>
    <t>Задвижка гаражная ЗГ-1-420 мм Ч</t>
  </si>
  <si>
    <t>Задвижка гаражная ЗГ-2-400 мм Ч</t>
  </si>
  <si>
    <t>Задвижка гаражная ЗГ-2-500 мм Ч</t>
  </si>
  <si>
    <t>Задвижка гаражная ЗГ-2-600 мм Ч</t>
  </si>
  <si>
    <t>Задвижка гаражная ЗГ-3-400 мм Ч</t>
  </si>
  <si>
    <t>Задвижка гаражная ЗГ-3-500 мм Ч</t>
  </si>
  <si>
    <t>Петля стрела б/п ПС-130</t>
  </si>
  <si>
    <t>Петля стрела б/п ПС-160</t>
  </si>
  <si>
    <t>Петля стрела б/п ПС-215</t>
  </si>
  <si>
    <t>Петля стрела б/п ПС-250</t>
  </si>
  <si>
    <t>Петля стрела б/п ПС-295</t>
  </si>
  <si>
    <t>Петля стрела б/п ПС-370</t>
  </si>
  <si>
    <t>Петля стрела б/п ПС-420</t>
  </si>
  <si>
    <t>Петля стрела б/п ПС-500</t>
  </si>
  <si>
    <t>Петля стрела б/п ПС-550</t>
  </si>
  <si>
    <t>Петля стрела б/п ПС-600</t>
  </si>
  <si>
    <t>Петля стрела б/п ПС-670</t>
  </si>
  <si>
    <t>Уголок мебельный УМ 36*44 цинк</t>
  </si>
  <si>
    <t>Уголок мебельный УМ 40-02 цинк</t>
  </si>
  <si>
    <t xml:space="preserve">Ручка деревянная ТР-100 </t>
  </si>
  <si>
    <t xml:space="preserve">Ручка деревянная ТР-140  </t>
  </si>
  <si>
    <t xml:space="preserve">Ручка деревянная ТР-170  </t>
  </si>
  <si>
    <t xml:space="preserve">Ручка деревянная ТР-200 </t>
  </si>
  <si>
    <t xml:space="preserve">Ручка деревянная ТР-250 </t>
  </si>
  <si>
    <t xml:space="preserve">Ручка деревянная ТР-300 </t>
  </si>
  <si>
    <t>Уголок 50 цж Т</t>
  </si>
  <si>
    <t>Скотч 48*50*45 мкм прозрачный</t>
  </si>
  <si>
    <t>Ручка деревянная ТР-100 ЛАК</t>
  </si>
  <si>
    <t>Ручка деревянная ТР-140 ЛАК</t>
  </si>
  <si>
    <t>Ручка деревянная ТР-170 ЛАК</t>
  </si>
  <si>
    <t>Ручка деревянная ТР-200 ЛАК</t>
  </si>
  <si>
    <t>Ручка деревянная ТР-250 ЛАК</t>
  </si>
  <si>
    <t>Ручка деревянная ТР-300 ЛАК</t>
  </si>
  <si>
    <t>Ручка деревянная ТР-80 ЛАК</t>
  </si>
  <si>
    <t>Ручка деревянная ТР-100 круглая</t>
  </si>
  <si>
    <t>Ручка деревянная ТР-140 круглая</t>
  </si>
  <si>
    <t>Ручка деревянная ТР-170 круглая</t>
  </si>
  <si>
    <t>Ручка деревянная ТР-200 круглая</t>
  </si>
  <si>
    <t>Ручка деревянная ТР-250 круглая</t>
  </si>
  <si>
    <t>Ручка деревянная ТР-300 круглая</t>
  </si>
  <si>
    <t>Ручка деревянная ТР-100 круглая ЛАК</t>
  </si>
  <si>
    <t>Ручка деревянная ТР-140 круглая ЛАК</t>
  </si>
  <si>
    <t>Ручка деревянная ТР-170 круглая ЛАК</t>
  </si>
  <si>
    <t>Ручка деревянная ТР-250 круглая ЛАК</t>
  </si>
  <si>
    <t>Ручка деревянная ТР-300 круглая ЛАК</t>
  </si>
  <si>
    <t>Ручка деревянная ТР-140 резная</t>
  </si>
  <si>
    <t>Ручка деревянная ТР-140 резная ЛАК</t>
  </si>
  <si>
    <t>Ручка скоба банная плоская 180</t>
  </si>
  <si>
    <t>Ручка скоба банная плоская 200</t>
  </si>
  <si>
    <t>Петля "бабочка" 800-3 без врезки 75*63*2,5 старая бронза</t>
  </si>
  <si>
    <t>Петля "бабочка" 800-3 без врезки 75*63*2,5 старая медь</t>
  </si>
  <si>
    <t>Петля "бабочка" 800-3 без врезки 75*63*2,5 матовая латунь</t>
  </si>
  <si>
    <t>Петля "бабочка" 800-3 без врезки 75*63*2,5 латунь</t>
  </si>
  <si>
    <t>Петля "бабочка" 800-3 без врезки 75*63*2,5 хром</t>
  </si>
  <si>
    <t>Петля "бабочка" 800-3 без врезки 75*63*2,5 матовый хром</t>
  </si>
  <si>
    <t>Петля "бабочка" 800-4 без врезки 100*75*2,5 хром</t>
  </si>
  <si>
    <t>Петля "бабочка" 800-4 без врезки 100*75*2,5 старая медь</t>
  </si>
  <si>
    <t>Петля "бабочка" 800-4 без врезки 100*75*2,5 матовая латунь</t>
  </si>
  <si>
    <t>Петля "бабочка" 800-4 без врезки 100*75*2,5 латунь</t>
  </si>
  <si>
    <t>Петля "бабочка" 800-5 без врезки 125*75*2,5 старая медь</t>
  </si>
  <si>
    <t>Петля "бабочка" 800-5 без врезки 125*75*2,5 матовая латунь</t>
  </si>
  <si>
    <t>Петля "бабочка" 800-5 без врезки 125*75*2,5 латунь</t>
  </si>
  <si>
    <t>Петля "бабочка" 800-5 без врезки 125*75*2,5 хром</t>
  </si>
  <si>
    <t>Петля "бабочка" 800-5 без врезки 125*75*2,5 матовый хром</t>
  </si>
  <si>
    <t>Петля "бабочка" 800-4 без врезки 100*75*2,5 старая бронза</t>
  </si>
  <si>
    <t>Петля "бабочка" 800-5 без врезки 125*75*2,5 старая бронза</t>
  </si>
  <si>
    <t>Петля "бабочка" 800-4 без врезки 100*75*2,5 матовый хром</t>
  </si>
  <si>
    <t>Саморезы</t>
  </si>
  <si>
    <t>кг.</t>
  </si>
  <si>
    <t>Саморезы по дереву</t>
  </si>
  <si>
    <t xml:space="preserve"> Саморезы для гипсокартона</t>
  </si>
  <si>
    <t>Саморез с прессшайбой, полусферическая головка, острый, 4,2x13</t>
  </si>
  <si>
    <t>Саморез с прессшайбой, полусферическая головка, острый, 4,2х14</t>
  </si>
  <si>
    <t>Саморез с прессшайбой, полусферическая головка, острый, 4,2х16</t>
  </si>
  <si>
    <t>Саморез с прессшайбой, полусферическая головка, острый, 4,2х19</t>
  </si>
  <si>
    <t>Саморез с прессшайбой, полусферическая головка, острый, 4,2х25</t>
  </si>
  <si>
    <t>Саморез с прессшайбой, полусферическая головка, острый, 4,2х32</t>
  </si>
  <si>
    <t>Саморез с прессшайбой, полусферическая головка, острый, 4,2х41</t>
  </si>
  <si>
    <t>Саморез с прессшайбой, полусферическая головка, острый, 4,2х51</t>
  </si>
  <si>
    <t>Саморез с прессшайбой, полусферическая головка, острый, 4,2х76</t>
  </si>
  <si>
    <t>Саморез с прессшайбой, полусферическая головка, сверло, 4,2x13</t>
  </si>
  <si>
    <t>Саморез с прессшайбой, полусферическая головка, сверло, 4,2х14</t>
  </si>
  <si>
    <t>Саморез с прессшайбой, полусферическая головка, сверло, 4,2х16</t>
  </si>
  <si>
    <t>Саморез с прессшайбой, полусферическая головка, сверло, 4,2х19</t>
  </si>
  <si>
    <t>Саморез с прессшайбой, полусферическая головка, сверло, 4,2х25</t>
  </si>
  <si>
    <t>Саморез с прессшайбой, полусферическая головка, сверло, 4,2х32</t>
  </si>
  <si>
    <t>Саморез с прессшайбой, полусферическая головка, сверло, 4,2х41</t>
  </si>
  <si>
    <t>Саморез с прессшайбой, полусферическая головка, сверло, 4,2х51</t>
  </si>
  <si>
    <t>Саморез с прессшайбой, полусферическая головка, сверло, 4,2х76</t>
  </si>
  <si>
    <t>Саморез по дереву фосфатированный, острый, потай, редкий шаг 3,5х25</t>
  </si>
  <si>
    <t>Саморез по дереву фосфатированный, острый, потай, редкий шаг 3,5х28</t>
  </si>
  <si>
    <t>Саморез по дереву фосфатированный, острый, потай, редкий шаг 3,5х32</t>
  </si>
  <si>
    <t>Саморез по дереву фосфатированный, острый, потай, редкий шаг 3,5х35</t>
  </si>
  <si>
    <t>Саморез по дереву фосфатированный, острый, потай, редкий шаг 3,5х38</t>
  </si>
  <si>
    <t>Саморез по дереву фосфатированный, острый, потай, редкий шаг 3,5х41</t>
  </si>
  <si>
    <t>Саморез по дереву фосфатированный, острый, потай, редкий шаг 3,5х45</t>
  </si>
  <si>
    <t>Саморез по дереву фосфатированный, острый, потай, редкий шаг 3,5х51</t>
  </si>
  <si>
    <t>Саморез по дереву фосфатированный, острый, потай, редкий шаг 3,5х55</t>
  </si>
  <si>
    <t>Саморез по дереву фосфатированный, острый, потай, редкий шаг 4,2х64</t>
  </si>
  <si>
    <t>Саморез по дереву фосфатированный, острый, потай, редкий шаг 4,2х70</t>
  </si>
  <si>
    <t>Саморез по дереву фосфатированный, острый, потай, редкий шаг 4,2х76</t>
  </si>
  <si>
    <t>Саморез по дереву фосфатированный, острый, потай, редкий шаг 4,8х90</t>
  </si>
  <si>
    <t>Саморез по дереву фосфатированный, острый, потай, редкий шаг 4,8х95</t>
  </si>
  <si>
    <t>Саморез по дереву фосфатированный, острый, потай, редкий шаг 4,8х102</t>
  </si>
  <si>
    <t>Саморез по дереву фосфатированный, острый, потай, редкий шаг 4,8х110</t>
  </si>
  <si>
    <t>Саморез по дереву фосфатированный, острый, потай, редкий шаг 4,8х114</t>
  </si>
  <si>
    <t>Саморез по дереву фосфатированный, острый, потай, редкий шаг 4,8х127</t>
  </si>
  <si>
    <t>Саморез по дереву фосфатированный, острый, потай, редкий шаг 4,8х152</t>
  </si>
  <si>
    <t>Саморез по дереву фосфатированный, острый, потай, редкий шаг 3,5х19</t>
  </si>
  <si>
    <t>Саморез по дереву фосфатированный, острый, потай, редкий шаг 3,5х16</t>
  </si>
  <si>
    <t>Саморез для гипсокартона фосфатированный, острый, потай, частый шаг 3,5х16</t>
  </si>
  <si>
    <t>Саморез для гипсокартона фосфатированный, острый, потай, частый шаг 3,5х19</t>
  </si>
  <si>
    <t>Саморез для гипсокартона фосфатированный, острый, потай, частый шаг 3,5х25</t>
  </si>
  <si>
    <t>Саморез для гипсокартона фосфатированный, острый, потай, частый шаг 3,5х28</t>
  </si>
  <si>
    <t>Саморез для гипсокартона фосфатированный, острый, потай, частый шаг 3,5х32</t>
  </si>
  <si>
    <t>Саморез для гипсокартона фосфатированный, острый, потай, частый шаг 3,5х35</t>
  </si>
  <si>
    <t>Саморез для гипсокартона фосфатированный, острый, потай, частый шаг 3,5х38</t>
  </si>
  <si>
    <t>Саморез для гипсокартона фосфатированный, острый, потай, частый шаг 3,5х41</t>
  </si>
  <si>
    <t>Саморез для гипсокартона фосфатированный, острый, потай, частый шаг 3,5х45</t>
  </si>
  <si>
    <t>Саморез для гипсокартона фосфатированный, острый, потай, частый шаг 3,5х51</t>
  </si>
  <si>
    <t>Саморез для гипсокартона фосфатированный, острый, потай, частый шаг 3,5х55</t>
  </si>
  <si>
    <t>Саморез для гипсокартона фосфатированный, острый, потай, частый шаг 4,2х64</t>
  </si>
  <si>
    <t>Саморез для гипсокартона фосфатированный, острый, потай, частый шаг 4,2х70</t>
  </si>
  <si>
    <t>Саморез для гипсокартона фосфатированный, острый, потай, частый шаг 4,2х76</t>
  </si>
  <si>
    <t>Саморез для гипсокартона фосфатированный, острый, потай, частый шаг 4,8х90</t>
  </si>
  <si>
    <t>Саморез для гипсокартона фосфатированный, острый, потай, частый шаг 4,8х95</t>
  </si>
  <si>
    <t>Саморез для гипсокартона фосфатированный, острый, потай, частый шаг 4,8х102</t>
  </si>
  <si>
    <t>Саморез для гипсокартона фосфатированный, острый, потай, частый шаг 4,8х110</t>
  </si>
  <si>
    <t>Саморез для гипсокартона фосфатированный, острый, потай, частый шаг 4,8х114</t>
  </si>
  <si>
    <t>Саморез для гипсокартона фосфатированный, острый, потай, частый шаг 4,8х127</t>
  </si>
  <si>
    <t>Саморез для гипсокартона фосфатированный, острый, потай, частый шаг 4,8х152</t>
  </si>
  <si>
    <t>Саморез кровельный цинк 4,8х29</t>
  </si>
  <si>
    <t>Саморез кровельный цинк 4,8х38</t>
  </si>
  <si>
    <t>Саморез кровельный цинк 4,8х51</t>
  </si>
  <si>
    <t>Саморез кровельный цинк 4,8х60</t>
  </si>
  <si>
    <t>Саморез кровельный цинк 4,8х70</t>
  </si>
  <si>
    <t>Саморез кровельный цинк 4,8х80</t>
  </si>
  <si>
    <t>Саморез кровельный цинк 5,5х19</t>
  </si>
  <si>
    <t>Саморез кровельный цинк 5,5х25</t>
  </si>
  <si>
    <t>Саморез кровельный цинк 5,5х32</t>
  </si>
  <si>
    <t>Саморез кровельный цинк 5,5х38</t>
  </si>
  <si>
    <t>Саморез кровельный цинк 5,5х51</t>
  </si>
  <si>
    <t>Саморез кровельный цинк 5,5х64</t>
  </si>
  <si>
    <t>Саморез кровельный цинк 5,5х76</t>
  </si>
  <si>
    <t>Саморез кровельный цинк 6,3х100</t>
  </si>
  <si>
    <t>Саморез кровельный цинк 6,3х130</t>
  </si>
  <si>
    <t>Саморез кровельный цинк 6,3х150</t>
  </si>
  <si>
    <t>Саморез кровельный цинк 6,3х175</t>
  </si>
  <si>
    <t>Саморез кровельный цинк 6,3х19</t>
  </si>
  <si>
    <t>Саморез кровельный цинк 6,3х25</t>
  </si>
  <si>
    <t>Саморез кровельный цинк 6,3х32</t>
  </si>
  <si>
    <t>Саморез кровельный цинк 6,3х38</t>
  </si>
  <si>
    <t>Саморез кровельный цинк 6,3х51</t>
  </si>
  <si>
    <t>Саморез кровельный цинк 6,3х60</t>
  </si>
  <si>
    <t>Саморез кровельный цинк 6,3х70</t>
  </si>
  <si>
    <t>Саморез кровельный цинк 6,3х80</t>
  </si>
  <si>
    <t>Саморез кровельный цинк 6,3х90</t>
  </si>
  <si>
    <t>Шурупы</t>
  </si>
  <si>
    <t>Нагель шуруп по бетону</t>
  </si>
  <si>
    <t>Нагель шуруп по бетону 7,5х52</t>
  </si>
  <si>
    <t>Нагель шуруп по бетону 7,5х72</t>
  </si>
  <si>
    <t>Нагель шуруп по бетону 7,5х92</t>
  </si>
  <si>
    <t>Нагель шуруп по бетону 7,5х112</t>
  </si>
  <si>
    <t>Нагель шуруп по бетону 7,5х132</t>
  </si>
  <si>
    <t>Нагель шуруп по бетону 7,5х152</t>
  </si>
  <si>
    <t>Нагель шуруп по бетону 7,5х182</t>
  </si>
  <si>
    <t>Нагель шуруп по бетону 7,5х202</t>
  </si>
  <si>
    <t>Анкера рамные</t>
  </si>
  <si>
    <t>Анкер рамный 8х72</t>
  </si>
  <si>
    <t>Анкер рамный 8х92</t>
  </si>
  <si>
    <t>Анкер рамный 8х112</t>
  </si>
  <si>
    <t>Анкер рамный 8х132</t>
  </si>
  <si>
    <t>Анкер рамный 8х152</t>
  </si>
  <si>
    <t>Анкер рамный 8х172</t>
  </si>
  <si>
    <t>Анкер рамный 10х52</t>
  </si>
  <si>
    <t>Анкер рамный 10х72</t>
  </si>
  <si>
    <t>Анкер рамный 10х92</t>
  </si>
  <si>
    <t>Анкер рамный 10х112</t>
  </si>
  <si>
    <t>Анкер рамный 10х132</t>
  </si>
  <si>
    <t>Анкер рамный 10х152</t>
  </si>
  <si>
    <t>Анкер рамный 10х182</t>
  </si>
  <si>
    <t>Анкер рамный 10х202</t>
  </si>
  <si>
    <t>Анкер болт с гайкой</t>
  </si>
  <si>
    <t>Анкерный болт с гайкой 10х125</t>
  </si>
  <si>
    <t>Анкерный болт с гайкой 10х130</t>
  </si>
  <si>
    <t>Анкерный болт с гайкой 10х150</t>
  </si>
  <si>
    <t>Анкерный болт с гайкой 10х180</t>
  </si>
  <si>
    <t>Анкерный болт с гайкой 10х200</t>
  </si>
  <si>
    <t>Анкерный болт с гайкой 10х250</t>
  </si>
  <si>
    <t>Анкерный болт с гайкой 10х40</t>
  </si>
  <si>
    <t>Анкерный болт с гайкой 10х50</t>
  </si>
  <si>
    <t>Анкерный болт с гайкой 10х60</t>
  </si>
  <si>
    <t>Анкерный болт с гайкой 10х77</t>
  </si>
  <si>
    <t>Анкерный болт с гайкой 10х97</t>
  </si>
  <si>
    <t>Анкерный болт с гайкой 12х100</t>
  </si>
  <si>
    <t>Анкерный болт с гайкой 12х130</t>
  </si>
  <si>
    <t>Анкерный болт с гайкой 12х150</t>
  </si>
  <si>
    <t>Анкерный болт с гайкой 12х180</t>
  </si>
  <si>
    <t>Анкерный болт с гайкой 12х200</t>
  </si>
  <si>
    <t>Анкерный болт с гайкой 12х250</t>
  </si>
  <si>
    <t>Анкерный болт с гайкой 12х280</t>
  </si>
  <si>
    <t>Анкерный болт с гайкой 12х300</t>
  </si>
  <si>
    <t>Анкерный болт с гайкой 12х60</t>
  </si>
  <si>
    <t>Анкерный болт с гайкой 14х100</t>
  </si>
  <si>
    <t>Анкерный болт с гайкой 14х150</t>
  </si>
  <si>
    <t>Анкерный болт с гайкой 14х200</t>
  </si>
  <si>
    <t>Анкерный болт с гайкой 14х250</t>
  </si>
  <si>
    <t>Анкерный болт с гайкой 16х110</t>
  </si>
  <si>
    <t>Анкерный болт с гайкой 16х150</t>
  </si>
  <si>
    <t>Анкерный болт с гайкой 12х75</t>
  </si>
  <si>
    <t>Анкерный болт с гайкой 16х180</t>
  </si>
  <si>
    <t>Анкерный болт с гайкой 16х220</t>
  </si>
  <si>
    <t>Анкерный болт с гайкой 16х250</t>
  </si>
  <si>
    <t>Анкерный болт с гайкой 16х300</t>
  </si>
  <si>
    <t>Анкерный болт с гайкой 16х65</t>
  </si>
  <si>
    <t>Анкерный болт с гайкой 20х107</t>
  </si>
  <si>
    <t>Анкерный болт с гайкой 20х150</t>
  </si>
  <si>
    <t>Анкерный болт с гайкой 20х200</t>
  </si>
  <si>
    <t>Анкерный болт с гайкой 20х250</t>
  </si>
  <si>
    <t>Анкерный болт с гайкой 20х300</t>
  </si>
  <si>
    <t>Анкерный болт с гайкой 20х350</t>
  </si>
  <si>
    <t>Анкерный болт с гайкой 20х400</t>
  </si>
  <si>
    <t>Анкерный болт с гайкой 6х40</t>
  </si>
  <si>
    <t>Анкерный болт с гайкой 6х60</t>
  </si>
  <si>
    <t>Анкерный болт с гайкой 6х75</t>
  </si>
  <si>
    <t>Анкерный болт с гайкой 8х100</t>
  </si>
  <si>
    <t>Анкерный болт с гайкой 8х120</t>
  </si>
  <si>
    <t>Анкерный болт с гайкой 8х40</t>
  </si>
  <si>
    <t>Анкерный болт с гайкой 8х65</t>
  </si>
  <si>
    <t>Анкерный болт с гайкой 8х85</t>
  </si>
  <si>
    <t>Дюбель-гвоздь борт, нейлон 6х40</t>
  </si>
  <si>
    <t>Дюбель-гвоздь борт, нейлон 6х60</t>
  </si>
  <si>
    <t>Дюбель-гвоздь потай, нейлон 6х60</t>
  </si>
  <si>
    <t>Дюбель-гвоздь потай, нейлон 6х40</t>
  </si>
  <si>
    <t>Дюбель-гвоздь потай, нейлон 6х80</t>
  </si>
  <si>
    <t>Дюбель-гвоздь потай, нейлон 8х100</t>
  </si>
  <si>
    <t>Дюбель-гвоздь потай, нейлон 8х120</t>
  </si>
  <si>
    <t>Дюбель-гвоздь потай, нейлон 8х140</t>
  </si>
  <si>
    <t>Дюбель-гвоздь потай, нейлон 8х160</t>
  </si>
  <si>
    <t>Дюбель-гвоздь потай, нейлон 8х60</t>
  </si>
  <si>
    <t>Дюбель-гвоздь потай, нейлон 8х80</t>
  </si>
  <si>
    <t>Ведро хозяйственное 9 литров цинк</t>
  </si>
  <si>
    <t>Ведро хозяйственное 12 литров цинк</t>
  </si>
  <si>
    <t>Ведро хозяйственное 15 литров цинк</t>
  </si>
  <si>
    <t>Метла полипропиленовая уличная круглая</t>
  </si>
  <si>
    <t>Метла полипропиленовая плоская</t>
  </si>
  <si>
    <t>Механизм цилиндровый Антал МЦ-80-G-6кл.</t>
  </si>
  <si>
    <t>Механизм цилиндровый Антал МЦ-80-G-V-6кл. ключ/верт.</t>
  </si>
  <si>
    <t>Ручка деревянная ТР-200 круглая ЛАК</t>
  </si>
  <si>
    <t>Молотки</t>
  </si>
  <si>
    <t>Молоток 400 гр (окс)</t>
  </si>
  <si>
    <t>Молоток 500 гр (окс)</t>
  </si>
  <si>
    <t>Молоток 600 гр (окс)</t>
  </si>
  <si>
    <t>Молоток 800 гр (окс)</t>
  </si>
  <si>
    <t>Ножницы по металлу</t>
  </si>
  <si>
    <t>Ножницы по металлу 250мм  Н-30-1</t>
  </si>
  <si>
    <t>Ножницы по металлу 290мм  Н-30-2</t>
  </si>
  <si>
    <t>Ножницы по металлу 330мм  Н-30-3</t>
  </si>
  <si>
    <t>Ножницы по металлу с п./ручкой 250мм  Н-30-12</t>
  </si>
  <si>
    <t>Ножницы по металлу с п./ручкой 290мм  Н-30-13</t>
  </si>
  <si>
    <t>Ключи трубные</t>
  </si>
  <si>
    <t>Ключ трубный КТР №0</t>
  </si>
  <si>
    <t>Ключ трубный КТР №1</t>
  </si>
  <si>
    <t>Ключ трубный КТР №2</t>
  </si>
  <si>
    <t>Топор А0 в сборе</t>
  </si>
  <si>
    <t>Топор А2 в сборе</t>
  </si>
  <si>
    <t>Задвижка накладная ЗТ4 полимер. К</t>
  </si>
  <si>
    <t>Задвижка накладная ЗТ5 полимер. К</t>
  </si>
  <si>
    <t>Задвижка накладная ЗТ6 полимер. К</t>
  </si>
  <si>
    <t>Замок АРИКО ЗН 1-1 (08) Запорожье</t>
  </si>
  <si>
    <t>Антал ВС20-01</t>
  </si>
  <si>
    <t>Антал ВС20-07</t>
  </si>
  <si>
    <t>Антал ВС20-08</t>
  </si>
  <si>
    <t>Антал ВС20-09</t>
  </si>
  <si>
    <t>Антал ВС20-10</t>
  </si>
  <si>
    <t>Антал ВС20-12</t>
  </si>
  <si>
    <t>Антал ВС20-21</t>
  </si>
  <si>
    <t>Антал ВС20-26</t>
  </si>
  <si>
    <t>Антал ВС20-40 коротк. дужка</t>
  </si>
  <si>
    <t>Антал ВС20-41 длин.дужка</t>
  </si>
  <si>
    <t>Задвижка воротная с пр. ЗПП-350-1 Ч.</t>
  </si>
  <si>
    <t>Задвижка воротная с пр. ЗПП-350-2 Ч.</t>
  </si>
  <si>
    <t xml:space="preserve">Задвижка дверная ЗД-04 цинк </t>
  </si>
  <si>
    <t>Задвижка дверная ЗД-08 бронза</t>
  </si>
  <si>
    <t>Задвижка дверная ЗД-08 серебро</t>
  </si>
  <si>
    <t>Задвижка накидная универсал, под замок (желт)</t>
  </si>
  <si>
    <t>Замок накидной L=35мм</t>
  </si>
  <si>
    <t>Замок накидной L=50мм</t>
  </si>
  <si>
    <t>Кронштейн для ПВХ  карнизов</t>
  </si>
  <si>
    <t>Крючок ветровой КР-150 цинк</t>
  </si>
  <si>
    <t>Крючок ветровой КР-200 цинк</t>
  </si>
  <si>
    <t>Петля рояльная 845мм</t>
  </si>
  <si>
    <t>Подвес д/гипсакартона</t>
  </si>
  <si>
    <t>Подставка под стиральную машину</t>
  </si>
  <si>
    <t>Пробой-ушко 18*50 гнутое цинк К.</t>
  </si>
  <si>
    <t>Пробой-ушко 18*50 цинк К.</t>
  </si>
  <si>
    <t>Проушина плоская 56*77</t>
  </si>
  <si>
    <t>Пружина d18.5мм  L-250мм б/п</t>
  </si>
  <si>
    <t>Пружина d18.5мм  L-250мм цинк</t>
  </si>
  <si>
    <t>Пружина d24мм ГОЦ</t>
  </si>
  <si>
    <t>Ручка д/пласт. окон с ключом</t>
  </si>
  <si>
    <t>Задвижка дверная ЗД-08 медь</t>
  </si>
  <si>
    <t>Уголок рамный 100-2 цинк</t>
  </si>
  <si>
    <t>Уголок рамный 75-2 цинк</t>
  </si>
  <si>
    <t>Петля накладная ПН 5-40 цинк желтый К</t>
  </si>
  <si>
    <t>Петля накладная ПН 5-60 цинк желтый К</t>
  </si>
  <si>
    <t>Гвоздодер L. 400 мм, D. 20 мм</t>
  </si>
  <si>
    <t>Петля гаражная капл. L120мм с подш.</t>
  </si>
  <si>
    <t>Петля гаражная капл. L120мм с шаром</t>
  </si>
  <si>
    <t>Петля гаражная капл. L140мм с подш.</t>
  </si>
  <si>
    <t>Петля гаражная капл. L140мм с шаром</t>
  </si>
  <si>
    <t>Задвижка дверная ЗД-04 медь</t>
  </si>
  <si>
    <t>Задвижка гаражная ЗГ-1-210 мм Ч</t>
  </si>
  <si>
    <t>Петля накладная ПН 5-40 цинк К.</t>
  </si>
  <si>
    <t>Петля накладная ПН 5-60 цинк К.</t>
  </si>
  <si>
    <t>Задвижка накладная ЗТ-2-85 полимер</t>
  </si>
  <si>
    <t>Задвижка накладная ЗТ-2-100 полимер кор.</t>
  </si>
  <si>
    <t>Задвижка накладная ЗТ-2-100 полимер.</t>
  </si>
  <si>
    <t xml:space="preserve"> </t>
  </si>
  <si>
    <t>Ручка деревянная РСТ-100 РБ</t>
  </si>
  <si>
    <t>Ручка деревянная РСТ-100 РМ</t>
  </si>
  <si>
    <t>Ручка деревянная РСТ-140 Р</t>
  </si>
  <si>
    <t>Угольник УГ-75-2 цинк  Н.</t>
  </si>
  <si>
    <t>Угольник УГ-75-1 цинк  Н.</t>
  </si>
  <si>
    <t>Угольник УГ-100-1 цинк Н</t>
  </si>
  <si>
    <t>Угольник 35*32 цинк Н.</t>
  </si>
  <si>
    <t>Крепежный уголок равн. KUR 100*100*100 цинк</t>
  </si>
  <si>
    <t>Крепежный уголок равн. KUR 100*100*40 цинк</t>
  </si>
  <si>
    <t>Крепежный уголок равн. KUR 100*100*50 50</t>
  </si>
  <si>
    <t>Крепежный уголок равн. KUR 100*100*80 цинк</t>
  </si>
  <si>
    <t>Крепежный уголок равн. KUR 160*100 цинк</t>
  </si>
  <si>
    <t>Крепежный уголок равн. KUR 40*40*100 цинк</t>
  </si>
  <si>
    <t>Крепежный уголок равн. KUR 40*40*120 цинк</t>
  </si>
  <si>
    <t>Крепежный уголок равн. KUR 40*40*20 цинк</t>
  </si>
  <si>
    <t>Крепежный уголок равн. KUR 40*40*200 цинк</t>
  </si>
  <si>
    <t>Крепежный уголок равн. KUR 40*40*30 цинк</t>
  </si>
  <si>
    <t>Крепежный уголок равн. KUR 40*40*50 цинк</t>
  </si>
  <si>
    <t>Крепежный уголок равн. KUR 40*40*60 цинк</t>
  </si>
  <si>
    <t>Крепежный уголок равн. KUR 50*50*50 цинк</t>
  </si>
  <si>
    <t>Крепежный уголок равн. KUR 50*50*60 цинк</t>
  </si>
  <si>
    <t>Крепежный уголок равн. KUR 50*50*80 цинк</t>
  </si>
  <si>
    <t>Крепежный уголок равн. KUR 60*60*40 цинк</t>
  </si>
  <si>
    <t>Крепежный уголок равн. KUR 60*60*50 цинк</t>
  </si>
  <si>
    <t>Крепежный уголок равн. KUR 60*60*80 цинк</t>
  </si>
  <si>
    <t xml:space="preserve">Крепежный уголок равн. KUR 80*80*100 цинк </t>
  </si>
  <si>
    <t>Крепежный уголок равн. KUR 80*80*40 цинк</t>
  </si>
  <si>
    <t>Крепежный уголок равн. KUR 80*80*50 цинк</t>
  </si>
  <si>
    <t>Крепежный уголок равн. KUR 80*80*80 цинк</t>
  </si>
  <si>
    <t>Опора бруса закрытая 100*140*76*2.00мм</t>
  </si>
  <si>
    <t>Опора бруса закрытая 100*160*76*2.00мм</t>
  </si>
  <si>
    <t>Опора бруса раскрытая 100*140*76*2.00мм</t>
  </si>
  <si>
    <t>Опора бруса раскрытая 40*105*76*2.00мм</t>
  </si>
  <si>
    <t>Опора бруса раскрытая 40*145*76*2.00мм</t>
  </si>
  <si>
    <t>Опора бруса раскрытая 50*105*76*2.00мм</t>
  </si>
  <si>
    <t>Завертка ручка Р-1 (бел)</t>
  </si>
  <si>
    <r>
      <t>Прайс-лист</t>
    </r>
    <r>
      <rPr>
        <b/>
        <i/>
        <sz val="20"/>
        <color indexed="12"/>
        <rFont val="Times New Roman"/>
        <family val="1"/>
        <charset val="204"/>
      </rPr>
      <t xml:space="preserve"> Замки 01.04.2017 г.</t>
    </r>
  </si>
  <si>
    <t>Накладка Н-75 Таг.</t>
  </si>
  <si>
    <t>Крепежный уголок KU 70*55*2</t>
  </si>
  <si>
    <t>Ручка балконная металлическая белая</t>
  </si>
  <si>
    <t>Петля карточная 40*128 К</t>
  </si>
  <si>
    <t>Проушина г-образная 18*50 цинк Н.</t>
  </si>
  <si>
    <t>Защелка магнитная бел. Мал.</t>
  </si>
  <si>
    <t xml:space="preserve">Защелка магнитная кор. Мал. </t>
  </si>
  <si>
    <r>
      <t xml:space="preserve">Прайс-лист: </t>
    </r>
    <r>
      <rPr>
        <b/>
        <i/>
        <sz val="20"/>
        <color indexed="12"/>
        <rFont val="Times New Roman"/>
        <family val="1"/>
        <charset val="204"/>
      </rPr>
      <t>Фурнитура 05.11.2018 г.</t>
    </r>
  </si>
  <si>
    <r>
      <t xml:space="preserve">Прайс-лист: </t>
    </r>
    <r>
      <rPr>
        <b/>
        <i/>
        <sz val="20"/>
        <color indexed="12"/>
        <rFont val="Times New Roman"/>
        <family val="1"/>
        <charset val="204"/>
      </rPr>
      <t>Хозяйственные товары 05.11.2018 г.</t>
    </r>
  </si>
  <si>
    <r>
      <t>Прайс-лист: Инстументы</t>
    </r>
    <r>
      <rPr>
        <b/>
        <i/>
        <sz val="20"/>
        <color indexed="12"/>
        <rFont val="Times New Roman"/>
        <family val="1"/>
        <charset val="204"/>
      </rPr>
      <t xml:space="preserve"> 05.11.2018 г.</t>
    </r>
  </si>
  <si>
    <r>
      <t xml:space="preserve">Прайс-лист: </t>
    </r>
    <r>
      <rPr>
        <b/>
        <i/>
        <sz val="20"/>
        <color indexed="12"/>
        <rFont val="Times New Roman"/>
        <family val="1"/>
        <charset val="204"/>
      </rPr>
      <t>Мебель для отдыха 05.11.2018 г.</t>
    </r>
  </si>
  <si>
    <r>
      <t xml:space="preserve">Прайс-лист: </t>
    </r>
    <r>
      <rPr>
        <b/>
        <i/>
        <sz val="20"/>
        <color indexed="12"/>
        <rFont val="Times New Roman"/>
        <family val="1"/>
        <charset val="204"/>
      </rPr>
      <t>Сантехника 05.11.2018 г.</t>
    </r>
  </si>
  <si>
    <r>
      <t xml:space="preserve">Прайс-лист: </t>
    </r>
    <r>
      <rPr>
        <b/>
        <i/>
        <sz val="20"/>
        <color indexed="12"/>
        <rFont val="Times New Roman"/>
        <family val="1"/>
        <charset val="204"/>
      </rPr>
      <t>Метизы 05.11.2018 г.</t>
    </r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</si>
</sst>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0_р_."/>
  </numFmts>
  <fonts count="64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u/>
      <sz val="10"/>
      <color indexed="12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24"/>
      <name val="Bookman Old Style"/>
      <family val="1"/>
      <charset val="204"/>
    </font>
    <font>
      <b/>
      <sz val="12"/>
      <name val="Times New Roman"/>
      <family val="1"/>
      <charset val="204"/>
    </font>
    <font>
      <b/>
      <sz val="9"/>
      <name val="Arial Cyr"/>
      <charset val="204"/>
    </font>
    <font>
      <b/>
      <sz val="13"/>
      <name val="Times New Roman"/>
      <family val="1"/>
      <charset val="204"/>
    </font>
    <font>
      <sz val="8"/>
      <name val="Arial Cyr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2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sz val="18"/>
      <color indexed="10"/>
      <name val="Arial Cyr"/>
      <charset val="204"/>
    </font>
    <font>
      <b/>
      <sz val="16"/>
      <color indexed="10"/>
      <name val="Arial Cyr"/>
      <charset val="204"/>
    </font>
    <font>
      <b/>
      <i/>
      <sz val="24"/>
      <color indexed="10"/>
      <name val="Bookman Old Style"/>
      <family val="1"/>
      <charset val="204"/>
    </font>
    <font>
      <b/>
      <sz val="11"/>
      <color indexed="8"/>
      <name val="Arial Cyr"/>
      <charset val="204"/>
    </font>
    <font>
      <b/>
      <sz val="10"/>
      <color indexed="8"/>
      <name val="Arial Cyr"/>
      <charset val="204"/>
    </font>
    <font>
      <b/>
      <sz val="8"/>
      <color indexed="81"/>
      <name val="Tahoma"/>
      <family val="2"/>
      <charset val="204"/>
    </font>
    <font>
      <i/>
      <sz val="8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12"/>
      <color indexed="12"/>
      <name val="Arial Cyr"/>
      <charset val="204"/>
    </font>
    <font>
      <b/>
      <i/>
      <sz val="9"/>
      <name val="Arial Cyr"/>
      <charset val="204"/>
    </font>
    <font>
      <sz val="9"/>
      <name val="Arial Cyr"/>
      <charset val="204"/>
    </font>
    <font>
      <b/>
      <sz val="10.5"/>
      <name val="Times New Roman"/>
      <family val="1"/>
      <charset val="204"/>
    </font>
    <font>
      <sz val="10.5"/>
      <name val="Arial Cyr"/>
      <charset val="204"/>
    </font>
    <font>
      <i/>
      <sz val="9"/>
      <name val="Arial Cyr"/>
      <charset val="204"/>
    </font>
    <font>
      <sz val="10"/>
      <color indexed="12"/>
      <name val="Arial Cyr"/>
      <charset val="204"/>
    </font>
    <font>
      <b/>
      <sz val="11"/>
      <color indexed="12"/>
      <name val="Arial Cyr"/>
      <charset val="204"/>
    </font>
    <font>
      <b/>
      <i/>
      <sz val="10"/>
      <color indexed="36"/>
      <name val="Times New Roman"/>
      <family val="1"/>
      <charset val="204"/>
    </font>
    <font>
      <b/>
      <i/>
      <sz val="14"/>
      <color indexed="36"/>
      <name val="Times New Roman"/>
      <family val="1"/>
      <charset val="204"/>
    </font>
    <font>
      <b/>
      <i/>
      <u/>
      <sz val="14"/>
      <color indexed="12"/>
      <name val="Arial Cyr"/>
      <charset val="204"/>
    </font>
    <font>
      <b/>
      <u/>
      <sz val="16"/>
      <color indexed="12"/>
      <name val="Arial Cyr"/>
      <charset val="204"/>
    </font>
    <font>
      <b/>
      <i/>
      <u/>
      <sz val="16"/>
      <color indexed="36"/>
      <name val="Times New Roman"/>
      <family val="1"/>
      <charset val="204"/>
    </font>
    <font>
      <b/>
      <i/>
      <sz val="11"/>
      <color indexed="36"/>
      <name val="Times New Roman"/>
      <family val="1"/>
      <charset val="204"/>
    </font>
    <font>
      <b/>
      <i/>
      <sz val="8"/>
      <name val="Arial Cyr"/>
      <charset val="204"/>
    </font>
    <font>
      <b/>
      <sz val="16"/>
      <color indexed="12"/>
      <name val="Arial Cyr"/>
      <charset val="204"/>
    </font>
    <font>
      <i/>
      <sz val="10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12"/>
      <name val="Arial Cyr"/>
      <charset val="204"/>
    </font>
    <font>
      <sz val="16"/>
      <color indexed="12"/>
      <name val="Arial Cyr"/>
      <charset val="204"/>
    </font>
    <font>
      <sz val="8"/>
      <color theme="0" tint="-0.34998626667073579"/>
      <name val="Arial Cyr"/>
      <charset val="204"/>
    </font>
    <font>
      <sz val="10"/>
      <color theme="0" tint="-0.34998626667073579"/>
      <name val="Arial Cyr"/>
      <charset val="204"/>
    </font>
    <font>
      <i/>
      <sz val="10"/>
      <color theme="1"/>
      <name val="Arial Cyr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charset val="204"/>
    </font>
    <font>
      <sz val="10"/>
      <color theme="1" tint="4.9989318521683403E-2"/>
      <name val="Arial Cyr"/>
      <charset val="204"/>
    </font>
    <font>
      <b/>
      <sz val="11"/>
      <color rgb="FF0000FF"/>
      <name val="Arial Cyr"/>
      <charset val="204"/>
    </font>
    <font>
      <sz val="10"/>
      <color theme="0" tint="-0.499984740745262"/>
      <name val="Arial Cyr"/>
      <charset val="204"/>
    </font>
    <font>
      <sz val="8"/>
      <color rgb="FF0000FF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9">
    <xf numFmtId="0" fontId="0" fillId="0" borderId="0" xfId="0"/>
    <xf numFmtId="0" fontId="0" fillId="0" borderId="0" xfId="0" applyBorder="1"/>
    <xf numFmtId="164" fontId="6" fillId="0" borderId="1" xfId="0" applyNumberFormat="1" applyFont="1" applyBorder="1" applyAlignment="1" applyProtection="1">
      <alignment horizontal="center"/>
    </xf>
    <xf numFmtId="164" fontId="6" fillId="0" borderId="2" xfId="0" applyNumberFormat="1" applyFont="1" applyBorder="1" applyAlignment="1" applyProtection="1">
      <alignment horizontal="center"/>
    </xf>
    <xf numFmtId="2" fontId="0" fillId="0" borderId="0" xfId="0" applyNumberFormat="1"/>
    <xf numFmtId="0" fontId="0" fillId="0" borderId="0" xfId="0" applyAlignment="1"/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0" fillId="0" borderId="0" xfId="0" applyProtection="1"/>
    <xf numFmtId="2" fontId="0" fillId="0" borderId="0" xfId="0" applyNumberFormat="1" applyProtection="1"/>
    <xf numFmtId="2" fontId="14" fillId="0" borderId="0" xfId="0" applyNumberFormat="1" applyFont="1" applyBorder="1" applyAlignment="1" applyProtection="1">
      <alignment horizontal="center"/>
    </xf>
    <xf numFmtId="0" fontId="25" fillId="2" borderId="5" xfId="0" applyFont="1" applyFill="1" applyBorder="1" applyAlignment="1" applyProtection="1">
      <alignment horizontal="center"/>
    </xf>
    <xf numFmtId="164" fontId="2" fillId="2" borderId="3" xfId="0" applyNumberFormat="1" applyFont="1" applyFill="1" applyBorder="1" applyAlignment="1" applyProtection="1">
      <alignment horizontal="center"/>
    </xf>
    <xf numFmtId="0" fontId="0" fillId="0" borderId="6" xfId="0" applyBorder="1"/>
    <xf numFmtId="0" fontId="26" fillId="2" borderId="7" xfId="0" applyFont="1" applyFill="1" applyBorder="1" applyAlignment="1">
      <alignment horizontal="center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0" fillId="5" borderId="0" xfId="0" applyFill="1"/>
    <xf numFmtId="0" fontId="0" fillId="5" borderId="0" xfId="0" applyFont="1" applyFill="1"/>
    <xf numFmtId="0" fontId="5" fillId="3" borderId="15" xfId="0" applyFont="1" applyFill="1" applyBorder="1" applyAlignment="1" applyProtection="1">
      <alignment horizontal="center" vertical="center"/>
    </xf>
    <xf numFmtId="0" fontId="0" fillId="0" borderId="7" xfId="0" applyBorder="1"/>
    <xf numFmtId="0" fontId="5" fillId="4" borderId="16" xfId="0" applyFont="1" applyFill="1" applyBorder="1" applyAlignment="1" applyProtection="1">
      <alignment horizontal="center"/>
    </xf>
    <xf numFmtId="0" fontId="5" fillId="4" borderId="17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/>
    </xf>
    <xf numFmtId="0" fontId="0" fillId="0" borderId="5" xfId="0" applyBorder="1"/>
    <xf numFmtId="0" fontId="23" fillId="0" borderId="6" xfId="0" applyFont="1" applyBorder="1" applyAlignment="1">
      <alignment horizontal="center" vertical="center"/>
    </xf>
    <xf numFmtId="0" fontId="5" fillId="4" borderId="19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164" fontId="2" fillId="0" borderId="21" xfId="0" applyNumberFormat="1" applyFont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/>
    </xf>
    <xf numFmtId="0" fontId="0" fillId="6" borderId="0" xfId="0" applyFill="1" applyBorder="1"/>
    <xf numFmtId="0" fontId="0" fillId="6" borderId="0" xfId="0" applyFill="1"/>
    <xf numFmtId="164" fontId="0" fillId="7" borderId="0" xfId="0" applyNumberFormat="1" applyFill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/>
    </xf>
    <xf numFmtId="164" fontId="11" fillId="0" borderId="1" xfId="0" applyNumberFormat="1" applyFont="1" applyBorder="1" applyAlignment="1" applyProtection="1">
      <alignment horizontal="center"/>
    </xf>
    <xf numFmtId="164" fontId="11" fillId="0" borderId="22" xfId="0" applyNumberFormat="1" applyFont="1" applyBorder="1" applyAlignment="1" applyProtection="1">
      <alignment horizontal="center"/>
    </xf>
    <xf numFmtId="164" fontId="11" fillId="0" borderId="23" xfId="0" applyNumberFormat="1" applyFont="1" applyBorder="1" applyAlignment="1" applyProtection="1">
      <alignment horizontal="center"/>
    </xf>
    <xf numFmtId="164" fontId="11" fillId="0" borderId="24" xfId="0" applyNumberFormat="1" applyFont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/>
    </xf>
    <xf numFmtId="164" fontId="11" fillId="0" borderId="25" xfId="0" applyNumberFormat="1" applyFont="1" applyBorder="1" applyAlignment="1" applyProtection="1">
      <alignment horizontal="center"/>
    </xf>
    <xf numFmtId="164" fontId="11" fillId="0" borderId="22" xfId="0" applyNumberFormat="1" applyFont="1" applyBorder="1" applyAlignment="1" applyProtection="1">
      <alignment horizontal="center" vertical="center"/>
    </xf>
    <xf numFmtId="164" fontId="11" fillId="0" borderId="23" xfId="0" applyNumberFormat="1" applyFont="1" applyBorder="1" applyAlignment="1" applyProtection="1">
      <alignment horizontal="center" vertical="center"/>
    </xf>
    <xf numFmtId="164" fontId="11" fillId="0" borderId="25" xfId="0" applyNumberFormat="1" applyFont="1" applyBorder="1" applyAlignment="1" applyProtection="1">
      <alignment horizontal="center" vertical="center"/>
    </xf>
    <xf numFmtId="164" fontId="11" fillId="0" borderId="26" xfId="0" applyNumberFormat="1" applyFont="1" applyBorder="1" applyAlignment="1" applyProtection="1">
      <alignment horizontal="center"/>
    </xf>
    <xf numFmtId="164" fontId="11" fillId="0" borderId="26" xfId="0" applyNumberFormat="1" applyFont="1" applyBorder="1" applyAlignment="1" applyProtection="1">
      <alignment horizontal="center" vertical="center"/>
    </xf>
    <xf numFmtId="164" fontId="11" fillId="0" borderId="24" xfId="0" applyNumberFormat="1" applyFont="1" applyBorder="1" applyAlignment="1" applyProtection="1">
      <alignment horizontal="center" vertical="center"/>
    </xf>
    <xf numFmtId="164" fontId="11" fillId="0" borderId="27" xfId="0" applyNumberFormat="1" applyFont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 applyProtection="1">
      <alignment horizontal="center" vertical="center"/>
    </xf>
    <xf numFmtId="164" fontId="0" fillId="7" borderId="0" xfId="0" applyNumberFormat="1" applyFill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/>
    </xf>
    <xf numFmtId="0" fontId="35" fillId="2" borderId="29" xfId="0" applyFont="1" applyFill="1" applyBorder="1" applyAlignment="1" applyProtection="1">
      <alignment horizontal="center"/>
    </xf>
    <xf numFmtId="0" fontId="35" fillId="4" borderId="28" xfId="0" applyFont="1" applyFill="1" applyBorder="1" applyAlignment="1" applyProtection="1">
      <alignment horizontal="center" vertical="center"/>
    </xf>
    <xf numFmtId="0" fontId="35" fillId="4" borderId="30" xfId="0" applyFont="1" applyFill="1" applyBorder="1" applyAlignment="1" applyProtection="1">
      <alignment horizontal="center"/>
    </xf>
    <xf numFmtId="0" fontId="35" fillId="4" borderId="19" xfId="0" applyFont="1" applyFill="1" applyBorder="1" applyAlignment="1" applyProtection="1">
      <alignment horizontal="center"/>
    </xf>
    <xf numFmtId="0" fontId="35" fillId="3" borderId="1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5" fillId="4" borderId="29" xfId="0" applyFont="1" applyFill="1" applyBorder="1" applyAlignment="1" applyProtection="1">
      <alignment horizontal="center" vertical="center"/>
    </xf>
    <xf numFmtId="0" fontId="35" fillId="4" borderId="31" xfId="0" applyFont="1" applyFill="1" applyBorder="1" applyAlignment="1" applyProtection="1">
      <alignment horizontal="center"/>
    </xf>
    <xf numFmtId="0" fontId="35" fillId="4" borderId="20" xfId="0" applyFont="1" applyFill="1" applyBorder="1" applyAlignment="1" applyProtection="1">
      <alignment horizontal="center"/>
    </xf>
    <xf numFmtId="0" fontId="9" fillId="3" borderId="32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0" fillId="6" borderId="0" xfId="0" applyFill="1" applyProtection="1"/>
    <xf numFmtId="0" fontId="39" fillId="0" borderId="33" xfId="0" applyFont="1" applyBorder="1" applyAlignment="1" applyProtection="1">
      <alignment horizontal="center"/>
    </xf>
    <xf numFmtId="164" fontId="36" fillId="0" borderId="33" xfId="0" applyNumberFormat="1" applyFont="1" applyBorder="1" applyAlignment="1" applyProtection="1">
      <alignment horizontal="center"/>
    </xf>
    <xf numFmtId="164" fontId="36" fillId="0" borderId="34" xfId="0" applyNumberFormat="1" applyFont="1" applyBorder="1" applyAlignment="1" applyProtection="1">
      <alignment horizontal="center"/>
    </xf>
    <xf numFmtId="0" fontId="9" fillId="3" borderId="35" xfId="0" applyFont="1" applyFill="1" applyBorder="1" applyAlignment="1" applyProtection="1">
      <alignment horizontal="center"/>
      <protection locked="0"/>
    </xf>
    <xf numFmtId="164" fontId="36" fillId="0" borderId="22" xfId="0" applyNumberFormat="1" applyFont="1" applyBorder="1" applyAlignment="1" applyProtection="1">
      <alignment horizontal="center"/>
    </xf>
    <xf numFmtId="164" fontId="36" fillId="0" borderId="1" xfId="0" applyNumberFormat="1" applyFont="1" applyBorder="1" applyAlignment="1" applyProtection="1">
      <alignment horizontal="center"/>
    </xf>
    <xf numFmtId="0" fontId="39" fillId="0" borderId="1" xfId="0" applyFont="1" applyBorder="1" applyAlignment="1" applyProtection="1">
      <alignment horizontal="center"/>
    </xf>
    <xf numFmtId="164" fontId="36" fillId="0" borderId="36" xfId="0" applyNumberFormat="1" applyFont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  <protection locked="0"/>
    </xf>
    <xf numFmtId="0" fontId="39" fillId="0" borderId="37" xfId="0" applyFont="1" applyBorder="1" applyAlignment="1" applyProtection="1">
      <alignment horizontal="center"/>
    </xf>
    <xf numFmtId="164" fontId="36" fillId="0" borderId="37" xfId="0" applyNumberFormat="1" applyFont="1" applyBorder="1" applyAlignment="1" applyProtection="1">
      <alignment horizontal="center"/>
    </xf>
    <xf numFmtId="164" fontId="36" fillId="0" borderId="38" xfId="0" applyNumberFormat="1" applyFont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164" fontId="11" fillId="7" borderId="1" xfId="0" applyNumberFormat="1" applyFont="1" applyFill="1" applyBorder="1" applyAlignment="1" applyProtection="1">
      <alignment horizontal="center"/>
    </xf>
    <xf numFmtId="164" fontId="11" fillId="7" borderId="1" xfId="0" applyNumberFormat="1" applyFont="1" applyFill="1" applyBorder="1" applyAlignment="1" applyProtection="1">
      <alignment horizontal="center" vertical="center"/>
    </xf>
    <xf numFmtId="0" fontId="0" fillId="6" borderId="0" xfId="0" applyFill="1" applyProtection="1">
      <protection locked="0"/>
    </xf>
    <xf numFmtId="0" fontId="31" fillId="7" borderId="1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164" fontId="2" fillId="0" borderId="19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/>
      <protection hidden="1"/>
    </xf>
    <xf numFmtId="164" fontId="2" fillId="2" borderId="3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hidden="1"/>
    </xf>
    <xf numFmtId="164" fontId="2" fillId="2" borderId="4" xfId="0" applyNumberFormat="1" applyFont="1" applyFill="1" applyBorder="1" applyAlignment="1" applyProtection="1">
      <alignment horizontal="center" vertical="center"/>
    </xf>
    <xf numFmtId="0" fontId="17" fillId="7" borderId="0" xfId="0" applyFont="1" applyFill="1" applyAlignment="1" applyProtection="1"/>
    <xf numFmtId="0" fontId="20" fillId="7" borderId="0" xfId="0" applyFont="1" applyFill="1" applyAlignment="1" applyProtection="1"/>
    <xf numFmtId="0" fontId="21" fillId="7" borderId="0" xfId="0" applyFont="1" applyFill="1" applyProtection="1"/>
    <xf numFmtId="0" fontId="19" fillId="7" borderId="0" xfId="0" applyFont="1" applyFill="1" applyProtection="1"/>
    <xf numFmtId="0" fontId="0" fillId="7" borderId="0" xfId="0" applyFill="1" applyProtection="1"/>
    <xf numFmtId="49" fontId="9" fillId="7" borderId="0" xfId="0" applyNumberFormat="1" applyFont="1" applyFill="1" applyBorder="1" applyAlignment="1" applyProtection="1">
      <alignment horizontal="left"/>
    </xf>
    <xf numFmtId="0" fontId="0" fillId="7" borderId="0" xfId="0" applyFill="1" applyAlignment="1" applyProtection="1"/>
    <xf numFmtId="0" fontId="11" fillId="7" borderId="0" xfId="0" applyFont="1" applyFill="1" applyAlignment="1" applyProtection="1">
      <alignment horizontal="left"/>
    </xf>
    <xf numFmtId="0" fontId="12" fillId="7" borderId="0" xfId="0" applyFont="1" applyFill="1" applyAlignment="1" applyProtection="1">
      <alignment horizontal="center"/>
    </xf>
    <xf numFmtId="0" fontId="20" fillId="7" borderId="0" xfId="0" applyFont="1" applyFill="1" applyAlignment="1" applyProtection="1">
      <alignment vertical="center"/>
    </xf>
    <xf numFmtId="0" fontId="21" fillId="7" borderId="0" xfId="0" applyFont="1" applyFill="1" applyAlignment="1" applyProtection="1">
      <alignment vertical="center"/>
    </xf>
    <xf numFmtId="164" fontId="0" fillId="0" borderId="1" xfId="0" applyNumberFormat="1" applyFont="1" applyBorder="1" applyAlignment="1" applyProtection="1">
      <alignment horizontal="center"/>
    </xf>
    <xf numFmtId="0" fontId="0" fillId="6" borderId="0" xfId="0" applyFill="1" applyBorder="1" applyProtection="1"/>
    <xf numFmtId="0" fontId="35" fillId="3" borderId="15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</xf>
    <xf numFmtId="0" fontId="35" fillId="4" borderId="29" xfId="0" applyFont="1" applyFill="1" applyBorder="1" applyAlignment="1" applyProtection="1">
      <alignment horizontal="center"/>
    </xf>
    <xf numFmtId="0" fontId="35" fillId="4" borderId="10" xfId="0" applyFont="1" applyFill="1" applyBorder="1" applyAlignment="1" applyProtection="1">
      <alignment horizontal="center"/>
    </xf>
    <xf numFmtId="0" fontId="35" fillId="4" borderId="11" xfId="0" applyFont="1" applyFill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0" fillId="0" borderId="0" xfId="0" applyBorder="1" applyAlignment="1" applyProtection="1"/>
    <xf numFmtId="0" fontId="33" fillId="3" borderId="35" xfId="0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33" fillId="3" borderId="8" xfId="0" applyFont="1" applyFill="1" applyBorder="1" applyAlignment="1" applyProtection="1">
      <alignment horizontal="center"/>
    </xf>
    <xf numFmtId="0" fontId="33" fillId="3" borderId="40" xfId="0" applyFont="1" applyFill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3" fillId="3" borderId="39" xfId="0" applyFont="1" applyFill="1" applyBorder="1" applyAlignment="1" applyProtection="1">
      <alignment horizontal="center"/>
    </xf>
    <xf numFmtId="0" fontId="11" fillId="0" borderId="0" xfId="0" applyFont="1" applyBorder="1" applyAlignment="1" applyProtection="1"/>
    <xf numFmtId="0" fontId="2" fillId="7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3" fillId="3" borderId="35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3" fillId="3" borderId="8" xfId="0" applyFont="1" applyFill="1" applyBorder="1" applyAlignment="1" applyProtection="1">
      <alignment horizontal="center" vertical="center"/>
    </xf>
    <xf numFmtId="0" fontId="33" fillId="3" borderId="9" xfId="0" applyFont="1" applyFill="1" applyBorder="1" applyAlignment="1" applyProtection="1">
      <alignment horizontal="center" vertical="center"/>
    </xf>
    <xf numFmtId="0" fontId="33" fillId="3" borderId="40" xfId="0" applyFont="1" applyFill="1" applyBorder="1" applyAlignment="1" applyProtection="1">
      <alignment horizontal="center" vertical="center"/>
    </xf>
    <xf numFmtId="0" fontId="33" fillId="3" borderId="39" xfId="0" applyFont="1" applyFill="1" applyBorder="1" applyAlignment="1" applyProtection="1">
      <alignment horizontal="center" vertical="center"/>
    </xf>
    <xf numFmtId="0" fontId="33" fillId="3" borderId="19" xfId="0" applyFont="1" applyFill="1" applyBorder="1" applyAlignment="1" applyProtection="1">
      <alignment horizontal="center"/>
    </xf>
    <xf numFmtId="0" fontId="33" fillId="3" borderId="20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/>
    </xf>
    <xf numFmtId="0" fontId="1" fillId="4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/>
    </xf>
    <xf numFmtId="0" fontId="5" fillId="4" borderId="29" xfId="0" applyFont="1" applyFill="1" applyBorder="1" applyAlignment="1" applyProtection="1">
      <alignment horizontal="center"/>
    </xf>
    <xf numFmtId="164" fontId="6" fillId="7" borderId="1" xfId="0" applyNumberFormat="1" applyFont="1" applyFill="1" applyBorder="1" applyAlignment="1" applyProtection="1">
      <alignment horizontal="center"/>
    </xf>
    <xf numFmtId="165" fontId="54" fillId="6" borderId="0" xfId="0" applyNumberFormat="1" applyFont="1" applyFill="1" applyBorder="1" applyProtection="1"/>
    <xf numFmtId="165" fontId="55" fillId="6" borderId="0" xfId="0" applyNumberFormat="1" applyFont="1" applyFill="1" applyBorder="1" applyProtection="1"/>
    <xf numFmtId="0" fontId="0" fillId="6" borderId="0" xfId="0" applyFont="1" applyFill="1"/>
    <xf numFmtId="2" fontId="0" fillId="6" borderId="0" xfId="0" applyNumberFormat="1" applyFill="1"/>
    <xf numFmtId="0" fontId="0" fillId="6" borderId="0" xfId="0" applyFill="1" applyAlignment="1"/>
    <xf numFmtId="164" fontId="55" fillId="6" borderId="0" xfId="0" applyNumberFormat="1" applyFont="1" applyFill="1" applyBorder="1"/>
    <xf numFmtId="164" fontId="2" fillId="2" borderId="4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 wrapText="1"/>
    </xf>
    <xf numFmtId="164" fontId="0" fillId="7" borderId="1" xfId="0" applyNumberFormat="1" applyFont="1" applyFill="1" applyBorder="1" applyAlignment="1" applyProtection="1">
      <alignment horizontal="center" vertical="center" wrapText="1"/>
    </xf>
    <xf numFmtId="164" fontId="0" fillId="7" borderId="1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 wrapText="1"/>
    </xf>
    <xf numFmtId="0" fontId="56" fillId="0" borderId="1" xfId="1" applyFont="1" applyBorder="1" applyAlignment="1" applyProtection="1">
      <alignment horizontal="center" vertical="center"/>
    </xf>
    <xf numFmtId="0" fontId="37" fillId="2" borderId="42" xfId="0" applyFont="1" applyFill="1" applyBorder="1" applyAlignment="1" applyProtection="1">
      <alignment horizontal="center" vertical="center" wrapText="1"/>
    </xf>
    <xf numFmtId="0" fontId="37" fillId="2" borderId="6" xfId="0" applyFont="1" applyFill="1" applyBorder="1" applyAlignment="1" applyProtection="1">
      <alignment horizontal="center" vertical="center" wrapText="1"/>
    </xf>
    <xf numFmtId="0" fontId="37" fillId="8" borderId="6" xfId="0" applyFont="1" applyFill="1" applyBorder="1" applyAlignment="1" applyProtection="1">
      <alignment horizontal="center" vertical="center" wrapText="1"/>
    </xf>
    <xf numFmtId="0" fontId="50" fillId="0" borderId="1" xfId="0" applyFont="1" applyBorder="1" applyAlignment="1" applyProtection="1">
      <alignment horizontal="center" vertical="center" wrapText="1"/>
    </xf>
    <xf numFmtId="0" fontId="51" fillId="8" borderId="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/>
    </xf>
    <xf numFmtId="0" fontId="17" fillId="3" borderId="35" xfId="0" applyFont="1" applyFill="1" applyBorder="1" applyAlignment="1" applyProtection="1">
      <alignment horizontal="center" vertical="center"/>
      <protection locked="0"/>
    </xf>
    <xf numFmtId="0" fontId="17" fillId="3" borderId="40" xfId="0" applyFont="1" applyFill="1" applyBorder="1" applyAlignment="1" applyProtection="1">
      <alignment horizontal="center" vertical="center"/>
      <protection locked="0"/>
    </xf>
    <xf numFmtId="0" fontId="57" fillId="6" borderId="0" xfId="0" applyFont="1" applyFill="1"/>
    <xf numFmtId="165" fontId="54" fillId="6" borderId="0" xfId="0" applyNumberFormat="1" applyFont="1" applyFill="1" applyBorder="1" applyAlignment="1">
      <alignment horizontal="center" vertical="center"/>
    </xf>
    <xf numFmtId="0" fontId="49" fillId="7" borderId="0" xfId="1" applyFont="1" applyFill="1" applyBorder="1" applyAlignment="1" applyProtection="1">
      <alignment horizontal="center" vertical="center"/>
    </xf>
    <xf numFmtId="0" fontId="11" fillId="7" borderId="0" xfId="0" applyFont="1" applyFill="1" applyBorder="1" applyProtection="1"/>
    <xf numFmtId="0" fontId="33" fillId="7" borderId="0" xfId="0" applyFont="1" applyFill="1" applyBorder="1" applyAlignment="1" applyProtection="1">
      <alignment horizontal="center"/>
    </xf>
    <xf numFmtId="164" fontId="11" fillId="7" borderId="0" xfId="0" applyNumberFormat="1" applyFont="1" applyFill="1" applyBorder="1" applyAlignment="1" applyProtection="1">
      <alignment horizontal="center"/>
    </xf>
    <xf numFmtId="0" fontId="31" fillId="7" borderId="1" xfId="0" applyFont="1" applyFill="1" applyBorder="1" applyAlignment="1" applyProtection="1">
      <alignment horizontal="center"/>
    </xf>
    <xf numFmtId="0" fontId="2" fillId="0" borderId="6" xfId="0" applyFont="1" applyBorder="1" applyAlignment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11" fillId="0" borderId="43" xfId="0" applyNumberFormat="1" applyFont="1" applyBorder="1" applyAlignment="1" applyProtection="1">
      <alignment horizontal="center"/>
    </xf>
    <xf numFmtId="164" fontId="11" fillId="0" borderId="43" xfId="0" applyNumberFormat="1" applyFont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center"/>
    </xf>
    <xf numFmtId="0" fontId="35" fillId="4" borderId="0" xfId="0" applyFont="1" applyFill="1" applyBorder="1" applyAlignment="1" applyProtection="1">
      <alignment horizontal="center" vertical="center"/>
    </xf>
    <xf numFmtId="0" fontId="35" fillId="4" borderId="44" xfId="0" applyFont="1" applyFill="1" applyBorder="1" applyAlignment="1" applyProtection="1">
      <alignment horizontal="center"/>
    </xf>
    <xf numFmtId="0" fontId="35" fillId="4" borderId="45" xfId="0" applyFont="1" applyFill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/>
    </xf>
    <xf numFmtId="164" fontId="0" fillId="0" borderId="22" xfId="0" applyNumberFormat="1" applyBorder="1" applyAlignment="1" applyProtection="1">
      <alignment horizontal="center"/>
    </xf>
    <xf numFmtId="0" fontId="1" fillId="3" borderId="35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0" fillId="7" borderId="0" xfId="0" applyFill="1"/>
    <xf numFmtId="0" fontId="19" fillId="7" borderId="0" xfId="0" applyFont="1" applyFill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164" fontId="0" fillId="0" borderId="22" xfId="0" applyNumberFormat="1" applyFont="1" applyBorder="1" applyAlignment="1" applyProtection="1">
      <alignment horizontal="center" vertical="center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/>
      <protection locked="0"/>
    </xf>
    <xf numFmtId="164" fontId="0" fillId="0" borderId="22" xfId="0" applyNumberFormat="1" applyFont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 vertical="center" wrapText="1"/>
    </xf>
    <xf numFmtId="164" fontId="0" fillId="7" borderId="46" xfId="0" applyNumberFormat="1" applyFont="1" applyFill="1" applyBorder="1" applyAlignment="1" applyProtection="1">
      <alignment horizontal="center" vertical="center"/>
    </xf>
    <xf numFmtId="0" fontId="1" fillId="7" borderId="43" xfId="0" applyFont="1" applyFill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56" fillId="7" borderId="1" xfId="1" applyFont="1" applyFill="1" applyBorder="1" applyAlignment="1" applyProtection="1">
      <alignment horizontal="center" vertical="center"/>
    </xf>
    <xf numFmtId="0" fontId="0" fillId="7" borderId="1" xfId="0" applyNumberFormat="1" applyFont="1" applyFill="1" applyBorder="1" applyAlignment="1" applyProtection="1">
      <alignment horizontal="center" vertical="center" wrapText="1"/>
    </xf>
    <xf numFmtId="0" fontId="56" fillId="0" borderId="46" xfId="1" applyFont="1" applyBorder="1" applyAlignment="1" applyProtection="1">
      <alignment horizontal="center" vertical="center"/>
    </xf>
    <xf numFmtId="0" fontId="0" fillId="0" borderId="46" xfId="0" applyNumberFormat="1" applyFont="1" applyBorder="1" applyAlignment="1" applyProtection="1">
      <alignment horizontal="center" vertical="center" wrapText="1"/>
    </xf>
    <xf numFmtId="0" fontId="6" fillId="7" borderId="0" xfId="1" applyFont="1" applyFill="1" applyBorder="1" applyAlignment="1" applyProtection="1">
      <alignment horizontal="left" vertical="center"/>
    </xf>
    <xf numFmtId="164" fontId="2" fillId="2" borderId="47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43" xfId="0" applyFont="1" applyBorder="1" applyAlignment="1" applyProtection="1">
      <alignment vertical="center"/>
    </xf>
    <xf numFmtId="164" fontId="6" fillId="7" borderId="22" xfId="0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6" borderId="0" xfId="0" applyFont="1" applyFill="1" applyAlignment="1">
      <alignment vertical="center"/>
    </xf>
    <xf numFmtId="164" fontId="6" fillId="7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58" fillId="0" borderId="48" xfId="1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center" vertical="center"/>
    </xf>
    <xf numFmtId="164" fontId="11" fillId="0" borderId="2" xfId="0" applyNumberFormat="1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/>
    </xf>
    <xf numFmtId="164" fontId="11" fillId="7" borderId="2" xfId="0" applyNumberFormat="1" applyFont="1" applyFill="1" applyBorder="1" applyAlignment="1" applyProtection="1">
      <alignment horizontal="center"/>
    </xf>
    <xf numFmtId="164" fontId="11" fillId="0" borderId="2" xfId="0" applyNumberFormat="1" applyFont="1" applyBorder="1" applyAlignment="1" applyProtection="1">
      <alignment horizontal="center"/>
    </xf>
    <xf numFmtId="0" fontId="59" fillId="7" borderId="1" xfId="1" applyFont="1" applyFill="1" applyBorder="1" applyAlignment="1" applyProtection="1">
      <alignment horizontal="center" vertical="center"/>
    </xf>
    <xf numFmtId="0" fontId="59" fillId="7" borderId="2" xfId="1" applyFont="1" applyFill="1" applyBorder="1" applyAlignment="1" applyProtection="1">
      <alignment horizontal="center" vertical="center"/>
    </xf>
    <xf numFmtId="164" fontId="11" fillId="0" borderId="49" xfId="0" applyNumberFormat="1" applyFont="1" applyBorder="1" applyAlignment="1" applyProtection="1">
      <alignment horizontal="center"/>
    </xf>
    <xf numFmtId="164" fontId="11" fillId="0" borderId="27" xfId="0" applyNumberFormat="1" applyFont="1" applyBorder="1" applyAlignment="1" applyProtection="1">
      <alignment horizontal="center"/>
    </xf>
    <xf numFmtId="0" fontId="31" fillId="0" borderId="46" xfId="0" applyFont="1" applyBorder="1" applyAlignment="1" applyProtection="1">
      <alignment horizontal="center" vertical="center"/>
    </xf>
    <xf numFmtId="164" fontId="11" fillId="7" borderId="46" xfId="0" applyNumberFormat="1" applyFont="1" applyFill="1" applyBorder="1" applyAlignment="1" applyProtection="1">
      <alignment horizontal="center" vertical="center"/>
    </xf>
    <xf numFmtId="164" fontId="11" fillId="0" borderId="46" xfId="0" applyNumberFormat="1" applyFont="1" applyBorder="1" applyAlignment="1" applyProtection="1">
      <alignment horizontal="center" vertical="center"/>
    </xf>
    <xf numFmtId="0" fontId="40" fillId="0" borderId="43" xfId="1" applyFont="1" applyBorder="1" applyAlignment="1" applyProtection="1"/>
    <xf numFmtId="0" fontId="0" fillId="0" borderId="1" xfId="0" applyBorder="1"/>
    <xf numFmtId="0" fontId="0" fillId="0" borderId="1" xfId="0" applyFont="1" applyBorder="1" applyAlignment="1" applyProtection="1">
      <alignment horizontal="center"/>
    </xf>
    <xf numFmtId="164" fontId="6" fillId="0" borderId="43" xfId="0" applyNumberFormat="1" applyFont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51" fillId="0" borderId="0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40" fillId="0" borderId="1" xfId="1" applyFont="1" applyBorder="1" applyAlignment="1" applyProtection="1">
      <alignment vertical="center"/>
    </xf>
    <xf numFmtId="0" fontId="40" fillId="7" borderId="1" xfId="1" applyFont="1" applyFill="1" applyBorder="1" applyAlignment="1" applyProtection="1">
      <alignment vertical="center"/>
    </xf>
    <xf numFmtId="164" fontId="2" fillId="0" borderId="27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164" fontId="11" fillId="0" borderId="36" xfId="0" applyNumberFormat="1" applyFont="1" applyBorder="1" applyAlignment="1" applyProtection="1">
      <alignment horizontal="center" vertical="center"/>
    </xf>
    <xf numFmtId="0" fontId="33" fillId="3" borderId="9" xfId="0" applyFont="1" applyFill="1" applyBorder="1" applyAlignment="1" applyProtection="1">
      <alignment horizontal="center"/>
    </xf>
    <xf numFmtId="164" fontId="11" fillId="9" borderId="1" xfId="0" applyNumberFormat="1" applyFont="1" applyFill="1" applyBorder="1" applyAlignment="1" applyProtection="1">
      <alignment horizontal="center"/>
    </xf>
    <xf numFmtId="164" fontId="11" fillId="7" borderId="43" xfId="0" applyNumberFormat="1" applyFont="1" applyFill="1" applyBorder="1" applyAlignment="1" applyProtection="1">
      <alignment horizontal="center" vertical="center"/>
    </xf>
    <xf numFmtId="164" fontId="11" fillId="7" borderId="22" xfId="0" applyNumberFormat="1" applyFont="1" applyFill="1" applyBorder="1" applyAlignment="1" applyProtection="1">
      <alignment horizontal="center" vertical="center"/>
    </xf>
    <xf numFmtId="0" fontId="11" fillId="7" borderId="0" xfId="0" applyFont="1" applyFill="1" applyBorder="1" applyAlignment="1" applyProtection="1">
      <alignment vertical="center"/>
    </xf>
    <xf numFmtId="0" fontId="34" fillId="7" borderId="0" xfId="1" applyFont="1" applyFill="1" applyBorder="1" applyAlignment="1" applyProtection="1">
      <alignment vertical="center"/>
    </xf>
    <xf numFmtId="0" fontId="41" fillId="7" borderId="51" xfId="1" applyFont="1" applyFill="1" applyBorder="1" applyAlignment="1" applyProtection="1">
      <alignment horizontal="center" vertical="center"/>
    </xf>
    <xf numFmtId="0" fontId="41" fillId="0" borderId="51" xfId="1" applyFont="1" applyBorder="1" applyAlignment="1" applyProtection="1">
      <alignment horizontal="center" vertical="center"/>
    </xf>
    <xf numFmtId="0" fontId="50" fillId="0" borderId="51" xfId="0" applyFont="1" applyBorder="1" applyAlignment="1" applyProtection="1">
      <alignment horizontal="center" vertical="center" wrapText="1"/>
    </xf>
    <xf numFmtId="0" fontId="40" fillId="0" borderId="1" xfId="1" applyFont="1" applyBorder="1" applyAlignment="1" applyProtection="1">
      <alignment horizontal="left" vertical="center"/>
    </xf>
    <xf numFmtId="0" fontId="4" fillId="0" borderId="1" xfId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34" fillId="7" borderId="0" xfId="1" applyFont="1" applyFill="1" applyBorder="1" applyAlignment="1" applyProtection="1"/>
    <xf numFmtId="0" fontId="0" fillId="7" borderId="0" xfId="0" applyFill="1" applyBorder="1" applyAlignment="1" applyProtection="1"/>
    <xf numFmtId="0" fontId="40" fillId="0" borderId="0" xfId="1" applyFont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4" fontId="6" fillId="7" borderId="24" xfId="0" applyNumberFormat="1" applyFont="1" applyFill="1" applyBorder="1" applyAlignment="1" applyProtection="1">
      <alignment horizontal="center" vertical="center"/>
    </xf>
    <xf numFmtId="164" fontId="0" fillId="0" borderId="46" xfId="0" applyNumberFormat="1" applyBorder="1" applyAlignment="1" applyProtection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0" borderId="51" xfId="0" applyBorder="1" applyAlignment="1" applyProtection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</xf>
    <xf numFmtId="164" fontId="0" fillId="7" borderId="1" xfId="0" applyNumberFormat="1" applyFill="1" applyBorder="1" applyAlignment="1" applyProtection="1">
      <alignment horizontal="center" vertical="center"/>
    </xf>
    <xf numFmtId="164" fontId="6" fillId="7" borderId="0" xfId="0" applyNumberFormat="1" applyFont="1" applyFill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4" fontId="0" fillId="0" borderId="0" xfId="0" applyNumberFormat="1" applyBorder="1" applyAlignment="1" applyProtection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25" fillId="2" borderId="20" xfId="0" applyFont="1" applyFill="1" applyBorder="1" applyAlignment="1" applyProtection="1">
      <alignment horizontal="center" vertical="center"/>
    </xf>
    <xf numFmtId="0" fontId="31" fillId="7" borderId="46" xfId="0" applyFont="1" applyFill="1" applyBorder="1" applyAlignment="1" applyProtection="1">
      <alignment horizontal="center" vertical="center"/>
    </xf>
    <xf numFmtId="164" fontId="11" fillId="7" borderId="36" xfId="0" applyNumberFormat="1" applyFont="1" applyFill="1" applyBorder="1" applyAlignment="1" applyProtection="1">
      <alignment horizontal="center" vertical="center"/>
    </xf>
    <xf numFmtId="0" fontId="57" fillId="6" borderId="0" xfId="0" applyFont="1" applyFill="1" applyBorder="1" applyProtection="1"/>
    <xf numFmtId="0" fontId="57" fillId="6" borderId="0" xfId="0" applyFont="1" applyFill="1" applyBorder="1" applyAlignment="1" applyProtection="1"/>
    <xf numFmtId="0" fontId="60" fillId="6" borderId="0" xfId="0" applyFont="1" applyFill="1"/>
    <xf numFmtId="164" fontId="55" fillId="6" borderId="0" xfId="0" applyNumberFormat="1" applyFont="1" applyFill="1"/>
    <xf numFmtId="0" fontId="55" fillId="6" borderId="0" xfId="0" applyFont="1" applyFill="1"/>
    <xf numFmtId="0" fontId="55" fillId="6" borderId="0" xfId="0" applyFont="1" applyFill="1" applyBorder="1" applyProtection="1"/>
    <xf numFmtId="164" fontId="11" fillId="7" borderId="50" xfId="0" applyNumberFormat="1" applyFont="1" applyFill="1" applyBorder="1" applyAlignment="1" applyProtection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 wrapText="1"/>
    </xf>
    <xf numFmtId="164" fontId="11" fillId="0" borderId="46" xfId="0" applyNumberFormat="1" applyFont="1" applyBorder="1" applyAlignment="1" applyProtection="1">
      <alignment horizontal="center"/>
    </xf>
    <xf numFmtId="164" fontId="11" fillId="0" borderId="50" xfId="0" applyNumberFormat="1" applyFont="1" applyBorder="1" applyAlignment="1" applyProtection="1">
      <alignment horizontal="center" vertical="center"/>
    </xf>
    <xf numFmtId="164" fontId="6" fillId="9" borderId="1" xfId="0" applyNumberFormat="1" applyFont="1" applyFill="1" applyBorder="1" applyAlignment="1" applyProtection="1">
      <alignment horizontal="center"/>
    </xf>
    <xf numFmtId="0" fontId="33" fillId="9" borderId="35" xfId="0" applyFont="1" applyFill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 vertical="center" wrapText="1"/>
    </xf>
    <xf numFmtId="164" fontId="11" fillId="7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0" fontId="33" fillId="3" borderId="35" xfId="0" applyFont="1" applyFill="1" applyBorder="1" applyAlignment="1" applyProtection="1">
      <alignment horizontal="center" vertical="center" wrapText="1"/>
    </xf>
    <xf numFmtId="164" fontId="11" fillId="0" borderId="22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3" xfId="0" applyBorder="1" applyAlignment="1">
      <alignment horizontal="left" vertical="center" wrapText="1"/>
    </xf>
    <xf numFmtId="0" fontId="35" fillId="2" borderId="19" xfId="0" applyFont="1" applyFill="1" applyBorder="1" applyAlignment="1" applyProtection="1">
      <alignment horizontal="center"/>
    </xf>
    <xf numFmtId="0" fontId="35" fillId="2" borderId="20" xfId="0" applyFont="1" applyFill="1" applyBorder="1" applyAlignment="1" applyProtection="1">
      <alignment horizontal="center"/>
    </xf>
    <xf numFmtId="0" fontId="8" fillId="7" borderId="0" xfId="0" applyFont="1" applyFill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/>
    <xf numFmtId="0" fontId="3" fillId="0" borderId="46" xfId="0" applyFont="1" applyBorder="1" applyAlignment="1" applyProtection="1">
      <alignment horizontal="center"/>
    </xf>
    <xf numFmtId="164" fontId="6" fillId="7" borderId="46" xfId="0" applyNumberFormat="1" applyFont="1" applyFill="1" applyBorder="1" applyAlignment="1" applyProtection="1">
      <alignment horizontal="center"/>
    </xf>
    <xf numFmtId="164" fontId="6" fillId="0" borderId="46" xfId="0" applyNumberFormat="1" applyFont="1" applyBorder="1" applyAlignment="1" applyProtection="1">
      <alignment horizontal="center"/>
    </xf>
    <xf numFmtId="164" fontId="0" fillId="0" borderId="16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6" fillId="0" borderId="49" xfId="0" applyNumberFormat="1" applyFont="1" applyBorder="1" applyAlignment="1" applyProtection="1">
      <alignment horizontal="center"/>
    </xf>
    <xf numFmtId="164" fontId="6" fillId="0" borderId="43" xfId="0" applyNumberFormat="1" applyFont="1" applyBorder="1" applyAlignment="1" applyProtection="1">
      <alignment horizontal="center"/>
    </xf>
    <xf numFmtId="164" fontId="6" fillId="0" borderId="50" xfId="0" applyNumberFormat="1" applyFont="1" applyBorder="1" applyAlignment="1" applyProtection="1">
      <alignment horizontal="center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3" borderId="40" xfId="0" applyFont="1" applyFill="1" applyBorder="1" applyAlignment="1" applyProtection="1">
      <alignment horizontal="center"/>
    </xf>
    <xf numFmtId="0" fontId="9" fillId="3" borderId="18" xfId="0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0" fontId="0" fillId="0" borderId="1" xfId="0" applyBorder="1"/>
    <xf numFmtId="0" fontId="0" fillId="0" borderId="0" xfId="0"/>
    <xf numFmtId="0" fontId="2" fillId="7" borderId="0" xfId="0" applyFont="1" applyFill="1" applyBorder="1" applyAlignment="1">
      <alignment horizontal="center" vertical="center"/>
    </xf>
    <xf numFmtId="0" fontId="37" fillId="7" borderId="6" xfId="0" applyFont="1" applyFill="1" applyBorder="1" applyAlignment="1" applyProtection="1">
      <alignment horizontal="center" vertical="center" wrapText="1"/>
    </xf>
    <xf numFmtId="164" fontId="0" fillId="7" borderId="1" xfId="0" applyNumberFormat="1" applyFont="1" applyFill="1" applyBorder="1" applyAlignment="1">
      <alignment horizontal="center" vertical="center"/>
    </xf>
    <xf numFmtId="164" fontId="0" fillId="7" borderId="50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/>
    </xf>
    <xf numFmtId="0" fontId="31" fillId="0" borderId="1" xfId="0" applyFont="1" applyFill="1" applyBorder="1" applyAlignment="1" applyProtection="1">
      <alignment horizontal="center"/>
    </xf>
    <xf numFmtId="164" fontId="11" fillId="0" borderId="22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164" fontId="6" fillId="0" borderId="1" xfId="0" applyNumberFormat="1" applyFont="1" applyFill="1" applyBorder="1" applyAlignment="1" applyProtection="1">
      <alignment horizontal="center"/>
    </xf>
    <xf numFmtId="164" fontId="36" fillId="9" borderId="33" xfId="0" applyNumberFormat="1" applyFont="1" applyFill="1" applyBorder="1" applyAlignment="1" applyProtection="1">
      <alignment horizontal="center"/>
    </xf>
    <xf numFmtId="164" fontId="36" fillId="9" borderId="1" xfId="0" applyNumberFormat="1" applyFont="1" applyFill="1" applyBorder="1" applyAlignment="1" applyProtection="1">
      <alignment horizontal="center"/>
    </xf>
    <xf numFmtId="164" fontId="36" fillId="9" borderId="37" xfId="0" applyNumberFormat="1" applyFont="1" applyFill="1" applyBorder="1" applyAlignment="1" applyProtection="1">
      <alignment horizontal="center"/>
    </xf>
    <xf numFmtId="164" fontId="6" fillId="9" borderId="1" xfId="0" applyNumberFormat="1" applyFont="1" applyFill="1" applyBorder="1" applyAlignment="1" applyProtection="1">
      <alignment horizontal="center" vertical="center"/>
    </xf>
    <xf numFmtId="164" fontId="0" fillId="9" borderId="1" xfId="0" applyNumberFormat="1" applyFont="1" applyFill="1" applyBorder="1" applyAlignment="1" applyProtection="1">
      <alignment horizontal="center" vertical="center" wrapText="1"/>
    </xf>
    <xf numFmtId="0" fontId="62" fillId="7" borderId="0" xfId="0" applyFont="1" applyFill="1"/>
    <xf numFmtId="164" fontId="0" fillId="9" borderId="1" xfId="0" applyNumberFormat="1" applyFont="1" applyFill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center" wrapText="1"/>
    </xf>
    <xf numFmtId="0" fontId="40" fillId="0" borderId="0" xfId="1" applyFont="1" applyBorder="1" applyAlignment="1" applyProtection="1">
      <alignment vertical="center"/>
    </xf>
    <xf numFmtId="0" fontId="56" fillId="0" borderId="0" xfId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64" fontId="0" fillId="7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center" vertical="center"/>
    </xf>
    <xf numFmtId="164" fontId="11" fillId="7" borderId="2" xfId="0" applyNumberFormat="1" applyFont="1" applyFill="1" applyBorder="1" applyAlignment="1" applyProtection="1">
      <alignment horizontal="center" vertical="center"/>
    </xf>
    <xf numFmtId="164" fontId="11" fillId="7" borderId="43" xfId="0" applyNumberFormat="1" applyFont="1" applyFill="1" applyBorder="1" applyAlignment="1" applyProtection="1">
      <alignment horizontal="center"/>
    </xf>
    <xf numFmtId="164" fontId="11" fillId="7" borderId="22" xfId="0" applyNumberFormat="1" applyFont="1" applyFill="1" applyBorder="1" applyAlignment="1" applyProtection="1">
      <alignment horizontal="center"/>
    </xf>
    <xf numFmtId="0" fontId="33" fillId="9" borderId="8" xfId="0" applyFont="1" applyFill="1" applyBorder="1" applyAlignment="1" applyProtection="1">
      <alignment horizontal="center" vertical="center"/>
    </xf>
    <xf numFmtId="0" fontId="33" fillId="9" borderId="8" xfId="0" applyFont="1" applyFill="1" applyBorder="1" applyAlignment="1" applyProtection="1">
      <alignment horizontal="center"/>
    </xf>
    <xf numFmtId="0" fontId="33" fillId="9" borderId="9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50" fillId="7" borderId="1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 applyProtection="1">
      <alignment horizontal="center" vertical="center"/>
    </xf>
    <xf numFmtId="0" fontId="6" fillId="7" borderId="1" xfId="1" applyFont="1" applyFill="1" applyBorder="1" applyAlignment="1" applyProtection="1">
      <alignment vertical="center"/>
    </xf>
    <xf numFmtId="164" fontId="6" fillId="7" borderId="2" xfId="0" applyNumberFormat="1" applyFont="1" applyFill="1" applyBorder="1" applyAlignment="1" applyProtection="1">
      <alignment horizontal="center"/>
    </xf>
    <xf numFmtId="164" fontId="36" fillId="9" borderId="2" xfId="0" applyNumberFormat="1" applyFont="1" applyFill="1" applyBorder="1" applyAlignment="1" applyProtection="1">
      <alignment horizontal="center"/>
    </xf>
    <xf numFmtId="0" fontId="0" fillId="0" borderId="1" xfId="0" applyBorder="1"/>
    <xf numFmtId="0" fontId="32" fillId="7" borderId="43" xfId="1" applyFont="1" applyFill="1" applyBorder="1" applyAlignment="1" applyProtection="1">
      <alignment horizontal="left"/>
    </xf>
    <xf numFmtId="0" fontId="32" fillId="7" borderId="48" xfId="1" applyFont="1" applyFill="1" applyBorder="1" applyAlignment="1" applyProtection="1">
      <alignment horizontal="left"/>
    </xf>
    <xf numFmtId="0" fontId="32" fillId="7" borderId="22" xfId="1" applyFont="1" applyFill="1" applyBorder="1" applyAlignment="1" applyProtection="1">
      <alignment horizontal="left"/>
    </xf>
    <xf numFmtId="0" fontId="32" fillId="0" borderId="1" xfId="1" applyFont="1" applyBorder="1" applyAlignment="1" applyProtection="1"/>
    <xf numFmtId="0" fontId="31" fillId="9" borderId="1" xfId="0" applyFont="1" applyFill="1" applyBorder="1" applyAlignment="1" applyProtection="1">
      <alignment horizontal="center"/>
    </xf>
    <xf numFmtId="0" fontId="32" fillId="9" borderId="43" xfId="1" applyFont="1" applyFill="1" applyBorder="1" applyAlignment="1" applyProtection="1">
      <alignment horizontal="left"/>
    </xf>
    <xf numFmtId="0" fontId="32" fillId="9" borderId="48" xfId="1" applyFont="1" applyFill="1" applyBorder="1" applyAlignment="1" applyProtection="1">
      <alignment horizontal="left"/>
    </xf>
    <xf numFmtId="0" fontId="32" fillId="9" borderId="22" xfId="1" applyFont="1" applyFill="1" applyBorder="1" applyAlignment="1" applyProtection="1">
      <alignment horizontal="left"/>
    </xf>
    <xf numFmtId="164" fontId="11" fillId="9" borderId="22" xfId="0" applyNumberFormat="1" applyFont="1" applyFill="1" applyBorder="1" applyAlignment="1" applyProtection="1">
      <alignment horizontal="center"/>
    </xf>
    <xf numFmtId="0" fontId="11" fillId="9" borderId="0" xfId="0" applyFont="1" applyFill="1" applyBorder="1" applyAlignment="1" applyProtection="1">
      <alignment vertical="center"/>
    </xf>
    <xf numFmtId="0" fontId="11" fillId="9" borderId="0" xfId="0" applyFont="1" applyFill="1" applyBorder="1" applyProtection="1"/>
    <xf numFmtId="0" fontId="35" fillId="9" borderId="28" xfId="0" applyFont="1" applyFill="1" applyBorder="1" applyAlignment="1" applyProtection="1">
      <alignment horizontal="center" vertical="center"/>
    </xf>
    <xf numFmtId="0" fontId="35" fillId="9" borderId="29" xfId="0" applyFont="1" applyFill="1" applyBorder="1" applyAlignment="1" applyProtection="1">
      <alignment horizontal="center" vertical="center"/>
    </xf>
    <xf numFmtId="0" fontId="11" fillId="7" borderId="1" xfId="1" applyFont="1" applyFill="1" applyBorder="1" applyAlignment="1" applyProtection="1"/>
    <xf numFmtId="0" fontId="32" fillId="7" borderId="1" xfId="1" applyFont="1" applyFill="1" applyBorder="1" applyAlignment="1" applyProtection="1">
      <alignment vertical="center"/>
    </xf>
    <xf numFmtId="0" fontId="11" fillId="9" borderId="1" xfId="1" applyFont="1" applyFill="1" applyBorder="1" applyAlignment="1" applyProtection="1"/>
    <xf numFmtId="0" fontId="32" fillId="7" borderId="1" xfId="1" applyFont="1" applyFill="1" applyBorder="1" applyAlignment="1" applyProtection="1"/>
    <xf numFmtId="0" fontId="32" fillId="0" borderId="1" xfId="1" applyFont="1" applyBorder="1" applyAlignment="1" applyProtection="1"/>
    <xf numFmtId="0" fontId="32" fillId="9" borderId="1" xfId="1" applyFont="1" applyFill="1" applyBorder="1" applyAlignment="1" applyProtection="1">
      <alignment horizontal="left" vertical="center"/>
    </xf>
    <xf numFmtId="0" fontId="32" fillId="0" borderId="43" xfId="1" applyFont="1" applyBorder="1" applyAlignment="1" applyProtection="1">
      <alignment vertical="center"/>
    </xf>
    <xf numFmtId="0" fontId="32" fillId="0" borderId="48" xfId="1" applyFont="1" applyBorder="1" applyAlignment="1" applyProtection="1">
      <alignment vertical="center"/>
    </xf>
    <xf numFmtId="0" fontId="32" fillId="0" borderId="22" xfId="1" applyFont="1" applyBorder="1" applyAlignment="1" applyProtection="1">
      <alignment vertical="center"/>
    </xf>
    <xf numFmtId="0" fontId="32" fillId="0" borderId="43" xfId="1" applyFont="1" applyBorder="1" applyAlignment="1" applyProtection="1">
      <alignment horizontal="left" vertical="center"/>
    </xf>
    <xf numFmtId="0" fontId="32" fillId="0" borderId="48" xfId="1" applyFont="1" applyBorder="1" applyAlignment="1" applyProtection="1">
      <alignment horizontal="left" vertical="center"/>
    </xf>
    <xf numFmtId="0" fontId="32" fillId="0" borderId="22" xfId="1" applyFont="1" applyBorder="1" applyAlignment="1" applyProtection="1">
      <alignment horizontal="left" vertical="center"/>
    </xf>
    <xf numFmtId="0" fontId="32" fillId="0" borderId="1" xfId="1" applyFont="1" applyBorder="1" applyAlignment="1" applyProtection="1">
      <alignment horizontal="left"/>
    </xf>
    <xf numFmtId="0" fontId="32" fillId="0" borderId="1" xfId="1" applyFont="1" applyBorder="1" applyAlignment="1" applyProtection="1">
      <alignment vertical="center"/>
    </xf>
    <xf numFmtId="0" fontId="32" fillId="0" borderId="43" xfId="1" applyFont="1" applyBorder="1" applyAlignment="1" applyProtection="1"/>
    <xf numFmtId="0" fontId="32" fillId="0" borderId="48" xfId="1" applyFont="1" applyBorder="1" applyAlignment="1" applyProtection="1"/>
    <xf numFmtId="0" fontId="32" fillId="0" borderId="22" xfId="1" applyFont="1" applyBorder="1" applyAlignment="1" applyProtection="1"/>
    <xf numFmtId="0" fontId="11" fillId="9" borderId="43" xfId="1" applyFont="1" applyFill="1" applyBorder="1" applyAlignment="1" applyProtection="1"/>
    <xf numFmtId="0" fontId="11" fillId="9" borderId="48" xfId="1" applyFont="1" applyFill="1" applyBorder="1" applyAlignment="1" applyProtection="1"/>
    <xf numFmtId="0" fontId="11" fillId="9" borderId="22" xfId="1" applyFont="1" applyFill="1" applyBorder="1" applyAlignment="1" applyProtection="1"/>
    <xf numFmtId="0" fontId="32" fillId="7" borderId="0" xfId="1" applyFont="1" applyFill="1" applyAlignment="1" applyProtection="1"/>
    <xf numFmtId="0" fontId="11" fillId="9" borderId="43" xfId="0" applyFont="1" applyFill="1" applyBorder="1" applyAlignment="1"/>
    <xf numFmtId="0" fontId="0" fillId="9" borderId="48" xfId="0" applyFill="1" applyBorder="1" applyAlignment="1"/>
    <xf numFmtId="0" fontId="0" fillId="9" borderId="22" xfId="0" applyFill="1" applyBorder="1" applyAlignment="1"/>
    <xf numFmtId="0" fontId="32" fillId="7" borderId="46" xfId="1" applyFont="1" applyFill="1" applyBorder="1" applyAlignment="1" applyProtection="1"/>
    <xf numFmtId="0" fontId="11" fillId="9" borderId="48" xfId="0" applyFont="1" applyFill="1" applyBorder="1" applyAlignment="1"/>
    <xf numFmtId="0" fontId="11" fillId="9" borderId="22" xfId="0" applyFont="1" applyFill="1" applyBorder="1" applyAlignment="1"/>
    <xf numFmtId="0" fontId="32" fillId="0" borderId="1" xfId="1" applyFont="1" applyBorder="1" applyAlignment="1" applyProtection="1">
      <alignment horizontal="left" vertical="center"/>
    </xf>
    <xf numFmtId="0" fontId="11" fillId="7" borderId="43" xfId="1" applyFont="1" applyFill="1" applyBorder="1" applyAlignment="1" applyProtection="1"/>
    <xf numFmtId="0" fontId="11" fillId="7" borderId="48" xfId="1" applyFont="1" applyFill="1" applyBorder="1" applyAlignment="1" applyProtection="1"/>
    <xf numFmtId="0" fontId="11" fillId="7" borderId="22" xfId="1" applyFont="1" applyFill="1" applyBorder="1" applyAlignment="1" applyProtection="1"/>
    <xf numFmtId="0" fontId="11" fillId="0" borderId="1" xfId="1" applyFont="1" applyBorder="1" applyAlignment="1" applyProtection="1"/>
    <xf numFmtId="0" fontId="63" fillId="9" borderId="43" xfId="1" applyFont="1" applyFill="1" applyBorder="1" applyAlignment="1" applyProtection="1"/>
    <xf numFmtId="0" fontId="63" fillId="9" borderId="48" xfId="1" applyFont="1" applyFill="1" applyBorder="1" applyAlignment="1" applyProtection="1"/>
    <xf numFmtId="0" fontId="63" fillId="9" borderId="22" xfId="1" applyFont="1" applyFill="1" applyBorder="1" applyAlignment="1" applyProtection="1"/>
    <xf numFmtId="0" fontId="41" fillId="7" borderId="0" xfId="1" applyFont="1" applyFill="1" applyBorder="1" applyAlignment="1" applyProtection="1">
      <alignment horizontal="center" vertical="center"/>
    </xf>
    <xf numFmtId="0" fontId="32" fillId="9" borderId="43" xfId="1" applyFont="1" applyFill="1" applyBorder="1" applyAlignment="1" applyProtection="1"/>
    <xf numFmtId="0" fontId="32" fillId="9" borderId="48" xfId="1" applyFont="1" applyFill="1" applyBorder="1" applyAlignment="1" applyProtection="1"/>
    <xf numFmtId="0" fontId="32" fillId="9" borderId="22" xfId="1" applyFont="1" applyFill="1" applyBorder="1" applyAlignment="1" applyProtection="1"/>
    <xf numFmtId="0" fontId="11" fillId="7" borderId="1" xfId="0" applyFont="1" applyFill="1" applyBorder="1"/>
    <xf numFmtId="0" fontId="11" fillId="7" borderId="1" xfId="0" applyFont="1" applyFill="1" applyBorder="1" applyAlignment="1"/>
    <xf numFmtId="0" fontId="52" fillId="7" borderId="0" xfId="1" applyFont="1" applyFill="1" applyBorder="1" applyAlignment="1" applyProtection="1">
      <alignment horizontal="center"/>
    </xf>
    <xf numFmtId="0" fontId="52" fillId="7" borderId="0" xfId="1" applyFont="1" applyFill="1" applyBorder="1" applyAlignment="1" applyProtection="1"/>
    <xf numFmtId="0" fontId="32" fillId="7" borderId="43" xfId="1" applyFont="1" applyFill="1" applyBorder="1" applyAlignment="1" applyProtection="1">
      <alignment horizontal="left" vertical="center"/>
    </xf>
    <xf numFmtId="0" fontId="32" fillId="7" borderId="48" xfId="1" applyFont="1" applyFill="1" applyBorder="1" applyAlignment="1" applyProtection="1">
      <alignment horizontal="left" vertical="center"/>
    </xf>
    <xf numFmtId="0" fontId="32" fillId="7" borderId="22" xfId="1" applyFont="1" applyFill="1" applyBorder="1" applyAlignment="1" applyProtection="1">
      <alignment horizontal="left" vertical="center"/>
    </xf>
    <xf numFmtId="0" fontId="32" fillId="0" borderId="2" xfId="1" applyFont="1" applyBorder="1" applyAlignment="1" applyProtection="1">
      <alignment horizontal="left"/>
    </xf>
    <xf numFmtId="0" fontId="52" fillId="0" borderId="0" xfId="1" applyFont="1" applyBorder="1" applyAlignment="1" applyProtection="1">
      <alignment horizontal="center"/>
    </xf>
    <xf numFmtId="0" fontId="34" fillId="7" borderId="0" xfId="1" applyFont="1" applyFill="1" applyBorder="1" applyAlignment="1" applyProtection="1">
      <alignment horizontal="center" vertical="center"/>
    </xf>
    <xf numFmtId="0" fontId="34" fillId="0" borderId="0" xfId="1" applyFont="1" applyBorder="1" applyAlignment="1" applyProtection="1">
      <alignment horizontal="center" vertical="center"/>
    </xf>
    <xf numFmtId="0" fontId="32" fillId="9" borderId="1" xfId="1" applyFont="1" applyFill="1" applyBorder="1" applyAlignment="1" applyProtection="1"/>
    <xf numFmtId="0" fontId="0" fillId="0" borderId="48" xfId="0" applyBorder="1" applyAlignment="1"/>
    <xf numFmtId="0" fontId="0" fillId="0" borderId="22" xfId="0" applyBorder="1" applyAlignment="1"/>
    <xf numFmtId="0" fontId="34" fillId="7" borderId="0" xfId="1" applyFont="1" applyFill="1" applyBorder="1" applyAlignment="1" applyProtection="1">
      <alignment horizontal="center"/>
    </xf>
    <xf numFmtId="0" fontId="52" fillId="0" borderId="51" xfId="1" applyFont="1" applyBorder="1" applyAlignment="1" applyProtection="1">
      <alignment horizontal="center"/>
    </xf>
    <xf numFmtId="0" fontId="32" fillId="0" borderId="2" xfId="1" applyFont="1" applyBorder="1" applyAlignment="1" applyProtection="1"/>
    <xf numFmtId="0" fontId="11" fillId="0" borderId="1" xfId="0" applyFont="1" applyBorder="1"/>
    <xf numFmtId="0" fontId="11" fillId="0" borderId="43" xfId="1" applyFont="1" applyBorder="1" applyAlignment="1" applyProtection="1"/>
    <xf numFmtId="0" fontId="11" fillId="0" borderId="48" xfId="1" applyFont="1" applyBorder="1" applyAlignment="1" applyProtection="1"/>
    <xf numFmtId="0" fontId="11" fillId="0" borderId="22" xfId="1" applyFont="1" applyBorder="1" applyAlignment="1" applyProtection="1"/>
    <xf numFmtId="0" fontId="11" fillId="7" borderId="48" xfId="0" applyFont="1" applyFill="1" applyBorder="1"/>
    <xf numFmtId="0" fontId="11" fillId="7" borderId="22" xfId="0" applyFont="1" applyFill="1" applyBorder="1"/>
    <xf numFmtId="0" fontId="32" fillId="7" borderId="43" xfId="1" applyFont="1" applyFill="1" applyBorder="1" applyAlignment="1" applyProtection="1"/>
    <xf numFmtId="0" fontId="32" fillId="7" borderId="48" xfId="1" applyFont="1" applyFill="1" applyBorder="1" applyAlignment="1" applyProtection="1"/>
    <xf numFmtId="0" fontId="32" fillId="7" borderId="22" xfId="1" applyFont="1" applyFill="1" applyBorder="1" applyAlignment="1" applyProtection="1"/>
    <xf numFmtId="0" fontId="6" fillId="7" borderId="48" xfId="0" applyFont="1" applyFill="1" applyBorder="1" applyAlignment="1"/>
    <xf numFmtId="0" fontId="6" fillId="7" borderId="22" xfId="0" applyFont="1" applyFill="1" applyBorder="1" applyAlignment="1"/>
    <xf numFmtId="0" fontId="41" fillId="0" borderId="0" xfId="1" applyFont="1" applyBorder="1" applyAlignment="1" applyProtection="1">
      <alignment horizontal="center" vertical="center"/>
    </xf>
    <xf numFmtId="0" fontId="32" fillId="0" borderId="46" xfId="1" applyFont="1" applyBorder="1" applyAlignment="1" applyProtection="1"/>
    <xf numFmtId="0" fontId="32" fillId="0" borderId="0" xfId="1" applyFont="1" applyAlignment="1" applyProtection="1"/>
    <xf numFmtId="0" fontId="11" fillId="9" borderId="0" xfId="0" applyFont="1" applyFill="1"/>
    <xf numFmtId="0" fontId="32" fillId="7" borderId="43" xfId="1" applyFont="1" applyFill="1" applyBorder="1" applyAlignment="1" applyProtection="1">
      <alignment horizontal="left"/>
    </xf>
    <xf numFmtId="0" fontId="32" fillId="7" borderId="48" xfId="1" applyFont="1" applyFill="1" applyBorder="1" applyAlignment="1" applyProtection="1">
      <alignment horizontal="left"/>
    </xf>
    <xf numFmtId="0" fontId="32" fillId="7" borderId="22" xfId="1" applyFont="1" applyFill="1" applyBorder="1" applyAlignment="1" applyProtection="1">
      <alignment horizontal="left"/>
    </xf>
    <xf numFmtId="0" fontId="41" fillId="7" borderId="0" xfId="1" applyFont="1" applyFill="1" applyAlignment="1" applyProtection="1">
      <alignment horizontal="center" vertical="center"/>
    </xf>
    <xf numFmtId="0" fontId="11" fillId="7" borderId="0" xfId="0" applyFont="1" applyFill="1"/>
    <xf numFmtId="0" fontId="11" fillId="9" borderId="1" xfId="0" applyFont="1" applyFill="1" applyBorder="1"/>
    <xf numFmtId="0" fontId="11" fillId="0" borderId="0" xfId="0" applyFont="1"/>
    <xf numFmtId="0" fontId="34" fillId="7" borderId="0" xfId="1" applyFont="1" applyFill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0" fontId="27" fillId="7" borderId="0" xfId="0" applyFont="1" applyFill="1" applyAlignment="1" applyProtection="1">
      <alignment horizontal="center" vertical="center" wrapText="1"/>
    </xf>
    <xf numFmtId="0" fontId="3" fillId="7" borderId="0" xfId="0" applyFont="1" applyFill="1" applyProtection="1"/>
    <xf numFmtId="0" fontId="37" fillId="7" borderId="0" xfId="0" applyFont="1" applyFill="1" applyAlignment="1" applyProtection="1">
      <alignment horizontal="center" vertical="center"/>
    </xf>
    <xf numFmtId="0" fontId="38" fillId="7" borderId="0" xfId="0" applyFont="1" applyFill="1" applyAlignment="1" applyProtection="1">
      <alignment horizontal="center" vertical="center"/>
    </xf>
    <xf numFmtId="0" fontId="13" fillId="7" borderId="0" xfId="0" applyFont="1" applyFill="1" applyAlignment="1" applyProtection="1">
      <alignment horizontal="center"/>
    </xf>
    <xf numFmtId="0" fontId="17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8" fillId="7" borderId="0" xfId="0" applyFont="1" applyFill="1" applyAlignment="1" applyProtection="1">
      <alignment horizontal="center"/>
    </xf>
    <xf numFmtId="0" fontId="7" fillId="7" borderId="0" xfId="0" applyFont="1" applyFill="1" applyAlignment="1" applyProtection="1">
      <alignment horizontal="center"/>
    </xf>
    <xf numFmtId="0" fontId="42" fillId="7" borderId="0" xfId="0" applyFont="1" applyFill="1" applyAlignment="1" applyProtection="1">
      <alignment horizontal="center" vertical="center" wrapText="1"/>
    </xf>
    <xf numFmtId="0" fontId="32" fillId="0" borderId="43" xfId="1" applyFont="1" applyBorder="1" applyAlignment="1" applyProtection="1">
      <alignment horizontal="left"/>
    </xf>
    <xf numFmtId="0" fontId="32" fillId="0" borderId="48" xfId="1" applyFont="1" applyBorder="1" applyAlignment="1" applyProtection="1">
      <alignment horizontal="left"/>
    </xf>
    <xf numFmtId="0" fontId="32" fillId="0" borderId="22" xfId="1" applyFont="1" applyBorder="1" applyAlignment="1" applyProtection="1">
      <alignment horizontal="left"/>
    </xf>
    <xf numFmtId="0" fontId="11" fillId="7" borderId="43" xfId="0" applyFont="1" applyFill="1" applyBorder="1" applyAlignment="1"/>
    <xf numFmtId="0" fontId="0" fillId="7" borderId="48" xfId="0" applyFill="1" applyBorder="1" applyAlignment="1"/>
    <xf numFmtId="0" fontId="0" fillId="7" borderId="22" xfId="0" applyFill="1" applyBorder="1" applyAlignment="1"/>
    <xf numFmtId="0" fontId="44" fillId="7" borderId="29" xfId="1" applyFont="1" applyFill="1" applyBorder="1" applyAlignment="1" applyProtection="1">
      <alignment horizontal="center" vertical="center"/>
    </xf>
    <xf numFmtId="0" fontId="43" fillId="7" borderId="29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0" fillId="2" borderId="57" xfId="0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32" fillId="0" borderId="1" xfId="1" applyFont="1" applyFill="1" applyBorder="1" applyAlignment="1" applyProtection="1">
      <alignment horizontal="left"/>
    </xf>
    <xf numFmtId="0" fontId="34" fillId="7" borderId="0" xfId="1" applyFont="1" applyFill="1" applyBorder="1" applyAlignment="1" applyProtection="1">
      <alignment vertical="center"/>
    </xf>
    <xf numFmtId="0" fontId="35" fillId="2" borderId="13" xfId="0" applyFont="1" applyFill="1" applyBorder="1" applyAlignment="1" applyProtection="1">
      <alignment horizontal="center" vertical="center" wrapText="1"/>
    </xf>
    <xf numFmtId="0" fontId="36" fillId="2" borderId="10" xfId="0" applyFont="1" applyFill="1" applyBorder="1" applyAlignment="1" applyProtection="1">
      <alignment horizontal="center" vertical="center" wrapText="1"/>
    </xf>
    <xf numFmtId="0" fontId="35" fillId="2" borderId="19" xfId="0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41" fillId="0" borderId="51" xfId="1" applyFont="1" applyBorder="1" applyAlignment="1" applyProtection="1">
      <alignment horizontal="center"/>
    </xf>
    <xf numFmtId="0" fontId="32" fillId="0" borderId="54" xfId="1" applyFont="1" applyBorder="1" applyAlignment="1" applyProtection="1">
      <alignment horizontal="left"/>
    </xf>
    <xf numFmtId="0" fontId="41" fillId="0" borderId="0" xfId="1" applyFont="1" applyAlignment="1" applyProtection="1">
      <alignment horizontal="center" vertical="center"/>
    </xf>
    <xf numFmtId="0" fontId="11" fillId="7" borderId="46" xfId="1" applyFont="1" applyFill="1" applyBorder="1" applyAlignment="1" applyProtection="1"/>
    <xf numFmtId="0" fontId="26" fillId="2" borderId="7" xfId="0" applyFont="1" applyFill="1" applyBorder="1" applyAlignment="1" applyProtection="1">
      <alignment horizontal="right"/>
    </xf>
    <xf numFmtId="0" fontId="0" fillId="0" borderId="21" xfId="0" applyBorder="1" applyAlignment="1" applyProtection="1">
      <alignment horizontal="right"/>
    </xf>
    <xf numFmtId="0" fontId="0" fillId="0" borderId="42" xfId="0" applyBorder="1" applyAlignment="1" applyProtection="1">
      <alignment horizontal="right"/>
    </xf>
    <xf numFmtId="0" fontId="32" fillId="0" borderId="1" xfId="1" applyFont="1" applyFill="1" applyBorder="1" applyAlignment="1" applyProtection="1"/>
    <xf numFmtId="0" fontId="41" fillId="0" borderId="51" xfId="1" applyFont="1" applyBorder="1" applyAlignment="1" applyProtection="1">
      <alignment horizontal="center" vertical="center"/>
    </xf>
    <xf numFmtId="0" fontId="34" fillId="7" borderId="54" xfId="1" applyFont="1" applyFill="1" applyBorder="1" applyAlignment="1" applyProtection="1">
      <alignment horizontal="center" vertical="center"/>
    </xf>
    <xf numFmtId="0" fontId="41" fillId="7" borderId="51" xfId="1" applyFont="1" applyFill="1" applyBorder="1" applyAlignment="1" applyProtection="1">
      <alignment horizontal="center" vertical="center"/>
    </xf>
    <xf numFmtId="0" fontId="41" fillId="0" borderId="48" xfId="1" applyFont="1" applyBorder="1" applyAlignment="1" applyProtection="1">
      <alignment horizontal="center" vertical="center"/>
    </xf>
    <xf numFmtId="0" fontId="41" fillId="7" borderId="48" xfId="1" applyFont="1" applyFill="1" applyBorder="1" applyAlignment="1" applyProtection="1">
      <alignment horizontal="center" vertical="center"/>
    </xf>
    <xf numFmtId="0" fontId="34" fillId="7" borderId="28" xfId="1" applyFont="1" applyFill="1" applyBorder="1" applyAlignment="1" applyProtection="1">
      <alignment horizontal="center"/>
    </xf>
    <xf numFmtId="0" fontId="34" fillId="0" borderId="28" xfId="1" applyFont="1" applyBorder="1" applyAlignment="1" applyProtection="1"/>
    <xf numFmtId="0" fontId="13" fillId="7" borderId="0" xfId="0" applyFont="1" applyFill="1" applyBorder="1" applyAlignment="1" applyProtection="1">
      <alignment horizontal="center"/>
    </xf>
    <xf numFmtId="0" fontId="41" fillId="7" borderId="0" xfId="1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7" fillId="7" borderId="0" xfId="0" applyFont="1" applyFill="1" applyAlignment="1" applyProtection="1">
      <alignment horizontal="center" vertical="center" wrapText="1"/>
    </xf>
    <xf numFmtId="0" fontId="20" fillId="7" borderId="0" xfId="0" applyFont="1" applyFill="1" applyAlignment="1" applyProtection="1">
      <alignment horizontal="left"/>
    </xf>
    <xf numFmtId="0" fontId="0" fillId="7" borderId="1" xfId="0" applyFill="1" applyBorder="1"/>
    <xf numFmtId="0" fontId="0" fillId="0" borderId="1" xfId="0" applyBorder="1"/>
    <xf numFmtId="0" fontId="0" fillId="0" borderId="43" xfId="0" applyBorder="1" applyAlignment="1"/>
    <xf numFmtId="0" fontId="40" fillId="0" borderId="1" xfId="1" applyFont="1" applyBorder="1" applyAlignment="1" applyProtection="1">
      <alignment horizontal="left"/>
    </xf>
    <xf numFmtId="0" fontId="40" fillId="0" borderId="50" xfId="1" applyFont="1" applyBorder="1" applyAlignment="1" applyProtection="1"/>
    <xf numFmtId="0" fontId="0" fillId="0" borderId="54" xfId="0" applyBorder="1" applyAlignment="1"/>
    <xf numFmtId="0" fontId="0" fillId="0" borderId="24" xfId="0" applyBorder="1" applyAlignment="1"/>
    <xf numFmtId="0" fontId="0" fillId="2" borderId="5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vertical="center"/>
    </xf>
    <xf numFmtId="0" fontId="4" fillId="0" borderId="1" xfId="1" applyBorder="1" applyAlignment="1" applyProtection="1">
      <alignment horizontal="left" wrapText="1"/>
    </xf>
    <xf numFmtId="0" fontId="40" fillId="0" borderId="46" xfId="1" applyFont="1" applyBorder="1" applyAlignment="1" applyProtection="1"/>
    <xf numFmtId="0" fontId="0" fillId="0" borderId="0" xfId="0"/>
    <xf numFmtId="0" fontId="40" fillId="0" borderId="1" xfId="1" applyFont="1" applyBorder="1" applyAlignment="1" applyProtection="1"/>
    <xf numFmtId="0" fontId="40" fillId="0" borderId="43" xfId="1" applyFont="1" applyBorder="1" applyAlignment="1" applyProtection="1"/>
    <xf numFmtId="0" fontId="61" fillId="0" borderId="0" xfId="0" applyFont="1" applyAlignment="1">
      <alignment horizontal="center"/>
    </xf>
    <xf numFmtId="0" fontId="34" fillId="0" borderId="48" xfId="1" applyFont="1" applyBorder="1" applyAlignment="1" applyProtection="1">
      <alignment horizontal="center" vertical="center"/>
    </xf>
    <xf numFmtId="0" fontId="34" fillId="0" borderId="59" xfId="1" applyFont="1" applyBorder="1" applyAlignment="1" applyProtection="1">
      <alignment horizontal="center" vertical="center"/>
    </xf>
    <xf numFmtId="0" fontId="48" fillId="2" borderId="13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7" fillId="7" borderId="0" xfId="0" applyFont="1" applyFill="1" applyAlignment="1" applyProtection="1">
      <alignment horizontal="center" vertical="center"/>
    </xf>
    <xf numFmtId="0" fontId="0" fillId="2" borderId="20" xfId="0" applyFill="1" applyBorder="1" applyAlignment="1" applyProtection="1">
      <alignment vertical="center"/>
    </xf>
    <xf numFmtId="0" fontId="37" fillId="7" borderId="0" xfId="0" applyFont="1" applyFill="1" applyAlignment="1" applyProtection="1">
      <alignment horizontal="center"/>
    </xf>
    <xf numFmtId="0" fontId="53" fillId="0" borderId="7" xfId="1" applyFont="1" applyBorder="1" applyAlignment="1" applyProtection="1">
      <alignment horizontal="left" vertical="center" wrapText="1"/>
    </xf>
    <xf numFmtId="0" fontId="53" fillId="0" borderId="21" xfId="1" applyFont="1" applyBorder="1" applyAlignment="1" applyProtection="1">
      <alignment horizontal="left" vertical="center" wrapText="1"/>
    </xf>
    <xf numFmtId="0" fontId="53" fillId="0" borderId="42" xfId="1" applyFont="1" applyBorder="1" applyAlignment="1" applyProtection="1">
      <alignment horizontal="left" vertical="center" wrapText="1"/>
    </xf>
    <xf numFmtId="0" fontId="22" fillId="2" borderId="19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0" fontId="45" fillId="7" borderId="29" xfId="1" applyFont="1" applyFill="1" applyBorder="1" applyAlignment="1" applyProtection="1">
      <alignment horizontal="center" vertical="center"/>
    </xf>
    <xf numFmtId="0" fontId="46" fillId="7" borderId="29" xfId="0" applyFont="1" applyFill="1" applyBorder="1" applyAlignment="1" applyProtection="1">
      <alignment horizontal="center" vertical="center"/>
    </xf>
    <xf numFmtId="0" fontId="28" fillId="7" borderId="0" xfId="0" applyFont="1" applyFill="1" applyAlignment="1" applyProtection="1">
      <alignment horizontal="center"/>
    </xf>
    <xf numFmtId="0" fontId="29" fillId="7" borderId="0" xfId="0" applyFont="1" applyFill="1" applyAlignment="1">
      <alignment horizontal="center"/>
    </xf>
    <xf numFmtId="0" fontId="53" fillId="0" borderId="7" xfId="1" applyFont="1" applyBorder="1" applyAlignment="1" applyProtection="1">
      <alignment horizontal="left" vertical="center"/>
    </xf>
    <xf numFmtId="0" fontId="53" fillId="0" borderId="21" xfId="1" applyFont="1" applyBorder="1" applyAlignment="1" applyProtection="1">
      <alignment horizontal="left" vertical="center"/>
    </xf>
    <xf numFmtId="0" fontId="53" fillId="0" borderId="42" xfId="1" applyFont="1" applyBorder="1" applyAlignment="1" applyProtection="1">
      <alignment horizontal="left" vertical="center"/>
    </xf>
    <xf numFmtId="0" fontId="17" fillId="7" borderId="0" xfId="0" applyFont="1" applyFill="1" applyAlignment="1" applyProtection="1">
      <alignment horizontal="center" vertical="center"/>
    </xf>
    <xf numFmtId="0" fontId="0" fillId="7" borderId="0" xfId="0" applyFill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4" fillId="2" borderId="55" xfId="0" applyFont="1" applyFill="1" applyBorder="1" applyAlignment="1" applyProtection="1">
      <alignment horizontal="center" vertical="center"/>
    </xf>
    <xf numFmtId="0" fontId="24" fillId="2" borderId="28" xfId="0" applyFont="1" applyFill="1" applyBorder="1" applyAlignment="1" applyProtection="1">
      <alignment horizontal="center" vertical="center"/>
    </xf>
    <xf numFmtId="0" fontId="24" fillId="2" borderId="56" xfId="0" applyFont="1" applyFill="1" applyBorder="1" applyAlignment="1" applyProtection="1">
      <alignment horizontal="center" vertical="center"/>
    </xf>
    <xf numFmtId="0" fontId="18" fillId="2" borderId="57" xfId="0" applyFont="1" applyFill="1" applyBorder="1" applyAlignment="1" applyProtection="1">
      <alignment vertical="center"/>
    </xf>
    <xf numFmtId="0" fontId="18" fillId="2" borderId="29" xfId="0" applyFont="1" applyFill="1" applyBorder="1" applyAlignment="1" applyProtection="1">
      <alignment vertical="center"/>
    </xf>
    <xf numFmtId="0" fontId="18" fillId="2" borderId="11" xfId="0" applyFont="1" applyFill="1" applyBorder="1" applyAlignment="1" applyProtection="1">
      <alignment vertical="center"/>
    </xf>
    <xf numFmtId="0" fontId="0" fillId="0" borderId="37" xfId="0" applyBorder="1"/>
    <xf numFmtId="0" fontId="3" fillId="0" borderId="55" xfId="0" applyFont="1" applyBorder="1" applyAlignment="1" applyProtection="1">
      <alignment horizontal="center"/>
    </xf>
    <xf numFmtId="0" fontId="3" fillId="0" borderId="58" xfId="0" applyFont="1" applyBorder="1" applyAlignment="1" applyProtection="1">
      <alignment horizontal="center"/>
    </xf>
    <xf numFmtId="0" fontId="3" fillId="0" borderId="57" xfId="0" applyFont="1" applyBorder="1" applyAlignment="1" applyProtection="1">
      <alignment horizontal="center"/>
    </xf>
    <xf numFmtId="0" fontId="0" fillId="0" borderId="33" xfId="0" applyBorder="1"/>
    <xf numFmtId="0" fontId="36" fillId="2" borderId="16" xfId="0" applyFont="1" applyFill="1" applyBorder="1" applyAlignment="1" applyProtection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0" fontId="8" fillId="7" borderId="0" xfId="0" applyFont="1" applyFill="1" applyAlignment="1" applyProtection="1">
      <alignment horizontal="center" vertical="center"/>
    </xf>
    <xf numFmtId="0" fontId="18" fillId="7" borderId="0" xfId="0" applyFont="1" applyFill="1" applyAlignment="1" applyProtection="1">
      <alignment horizontal="center" vertical="center"/>
    </xf>
    <xf numFmtId="0" fontId="10" fillId="7" borderId="0" xfId="0" applyFont="1" applyFill="1" applyAlignment="1" applyProtection="1">
      <alignment horizontal="center"/>
    </xf>
    <xf numFmtId="0" fontId="2" fillId="7" borderId="0" xfId="0" applyFont="1" applyFill="1" applyAlignment="1" applyProtection="1"/>
    <xf numFmtId="0" fontId="41" fillId="0" borderId="54" xfId="1" applyFont="1" applyBorder="1" applyAlignment="1" applyProtection="1">
      <alignment horizontal="center"/>
    </xf>
    <xf numFmtId="0" fontId="2" fillId="7" borderId="0" xfId="0" applyFont="1" applyFill="1" applyBorder="1" applyAlignment="1">
      <alignment horizontal="center" vertical="center"/>
    </xf>
    <xf numFmtId="0" fontId="41" fillId="0" borderId="0" xfId="1" applyFont="1" applyBorder="1" applyAlignment="1" applyProtection="1">
      <alignment horizontal="center"/>
    </xf>
    <xf numFmtId="0" fontId="1" fillId="0" borderId="54" xfId="0" applyFon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35" fillId="2" borderId="12" xfId="0" applyFont="1" applyFill="1" applyBorder="1" applyAlignment="1" applyProtection="1">
      <alignment horizontal="center" vertical="center" wrapText="1"/>
    </xf>
    <xf numFmtId="0" fontId="36" fillId="2" borderId="60" xfId="0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8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7.jpeg"/><Relationship Id="rId2" Type="http://schemas.openxmlformats.org/officeDocument/2006/relationships/image" Target="../media/image3.jpeg"/><Relationship Id="rId16" Type="http://schemas.openxmlformats.org/officeDocument/2006/relationships/image" Target="../media/image16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5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443865</xdr:colOff>
      <xdr:row>3</xdr:row>
      <xdr:rowOff>0</xdr:rowOff>
    </xdr:from>
    <xdr:to>
      <xdr:col>3</xdr:col>
      <xdr:colOff>3178</xdr:colOff>
      <xdr:row>3</xdr:row>
      <xdr:rowOff>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257175" y="762000"/>
          <a:ext cx="1219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266700</xdr:colOff>
      <xdr:row>0</xdr:row>
      <xdr:rowOff>0</xdr:rowOff>
    </xdr:from>
    <xdr:to>
      <xdr:col>6</xdr:col>
      <xdr:colOff>386603</xdr:colOff>
      <xdr:row>0</xdr:row>
      <xdr:rowOff>790015</xdr:rowOff>
    </xdr:to>
    <xdr:pic>
      <xdr:nvPicPr>
        <xdr:cNvPr id="147577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0068" y="0"/>
          <a:ext cx="2517961" cy="790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1884256</xdr:colOff>
      <xdr:row>0</xdr:row>
      <xdr:rowOff>66887</xdr:rowOff>
    </xdr:from>
    <xdr:to>
      <xdr:col>2</xdr:col>
      <xdr:colOff>346709</xdr:colOff>
      <xdr:row>1</xdr:row>
      <xdr:rowOff>28787</xdr:rowOff>
    </xdr:to>
    <xdr:pic>
      <xdr:nvPicPr>
        <xdr:cNvPr id="2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5756" y="66887"/>
          <a:ext cx="2304203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470535</xdr:colOff>
      <xdr:row>3</xdr:row>
      <xdr:rowOff>0</xdr:rowOff>
    </xdr:from>
    <xdr:to>
      <xdr:col>3</xdr:col>
      <xdr:colOff>3176</xdr:colOff>
      <xdr:row>3</xdr:row>
      <xdr:rowOff>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342900" y="762000"/>
          <a:ext cx="1219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470535</xdr:colOff>
      <xdr:row>3</xdr:row>
      <xdr:rowOff>0</xdr:rowOff>
    </xdr:from>
    <xdr:to>
      <xdr:col>3</xdr:col>
      <xdr:colOff>3176</xdr:colOff>
      <xdr:row>3</xdr:row>
      <xdr:rowOff>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33375" y="733425"/>
          <a:ext cx="1219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304800</xdr:colOff>
      <xdr:row>0</xdr:row>
      <xdr:rowOff>0</xdr:rowOff>
    </xdr:from>
    <xdr:to>
      <xdr:col>6</xdr:col>
      <xdr:colOff>541020</xdr:colOff>
      <xdr:row>0</xdr:row>
      <xdr:rowOff>891540</xdr:rowOff>
    </xdr:to>
    <xdr:pic>
      <xdr:nvPicPr>
        <xdr:cNvPr id="149686" name="Рисунок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0280" y="0"/>
          <a:ext cx="1996440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483235</xdr:colOff>
      <xdr:row>3</xdr:row>
      <xdr:rowOff>0</xdr:rowOff>
    </xdr:from>
    <xdr:to>
      <xdr:col>2</xdr:col>
      <xdr:colOff>3103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57200" y="733425"/>
          <a:ext cx="2314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1744980</xdr:colOff>
      <xdr:row>0</xdr:row>
      <xdr:rowOff>0</xdr:rowOff>
    </xdr:from>
    <xdr:to>
      <xdr:col>3</xdr:col>
      <xdr:colOff>175260</xdr:colOff>
      <xdr:row>1</xdr:row>
      <xdr:rowOff>0</xdr:rowOff>
    </xdr:to>
    <xdr:pic>
      <xdr:nvPicPr>
        <xdr:cNvPr id="150649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1260" y="0"/>
          <a:ext cx="1996440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455295</xdr:colOff>
      <xdr:row>3</xdr:row>
      <xdr:rowOff>0</xdr:rowOff>
    </xdr:from>
    <xdr:to>
      <xdr:col>3</xdr:col>
      <xdr:colOff>607602</xdr:colOff>
      <xdr:row>3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333375" y="733425"/>
          <a:ext cx="1219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114300</xdr:colOff>
      <xdr:row>10</xdr:row>
      <xdr:rowOff>15240</xdr:rowOff>
    </xdr:from>
    <xdr:to>
      <xdr:col>0</xdr:col>
      <xdr:colOff>883920</xdr:colOff>
      <xdr:row>10</xdr:row>
      <xdr:rowOff>769620</xdr:rowOff>
    </xdr:to>
    <xdr:pic>
      <xdr:nvPicPr>
        <xdr:cNvPr id="154801" name="Рисунок 7" descr="Качели деревянные (арт-Т08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910840"/>
          <a:ext cx="76962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68580</xdr:colOff>
      <xdr:row>11</xdr:row>
      <xdr:rowOff>30480</xdr:rowOff>
    </xdr:from>
    <xdr:to>
      <xdr:col>0</xdr:col>
      <xdr:colOff>937260</xdr:colOff>
      <xdr:row>11</xdr:row>
      <xdr:rowOff>876300</xdr:rowOff>
    </xdr:to>
    <xdr:pic>
      <xdr:nvPicPr>
        <xdr:cNvPr id="154802" name="Рисунок 8" descr="Стол складной малый (арт-СТ2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" y="3726180"/>
          <a:ext cx="868680" cy="845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</xdr:colOff>
      <xdr:row>12</xdr:row>
      <xdr:rowOff>30480</xdr:rowOff>
    </xdr:from>
    <xdr:to>
      <xdr:col>0</xdr:col>
      <xdr:colOff>906780</xdr:colOff>
      <xdr:row>12</xdr:row>
      <xdr:rowOff>822960</xdr:rowOff>
    </xdr:to>
    <xdr:pic>
      <xdr:nvPicPr>
        <xdr:cNvPr id="154803" name="Рисунок 9" descr="Стол складной (арт-СТ1)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820" y="4648200"/>
          <a:ext cx="822960" cy="79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</xdr:colOff>
      <xdr:row>13</xdr:row>
      <xdr:rowOff>30480</xdr:rowOff>
    </xdr:from>
    <xdr:to>
      <xdr:col>0</xdr:col>
      <xdr:colOff>937260</xdr:colOff>
      <xdr:row>13</xdr:row>
      <xdr:rowOff>861060</xdr:rowOff>
    </xdr:to>
    <xdr:pic>
      <xdr:nvPicPr>
        <xdr:cNvPr id="154804" name="Рисунок 10" descr="Табурет складной (арт-Т00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820" y="5494020"/>
          <a:ext cx="85344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</xdr:colOff>
      <xdr:row>14</xdr:row>
      <xdr:rowOff>30480</xdr:rowOff>
    </xdr:from>
    <xdr:to>
      <xdr:col>0</xdr:col>
      <xdr:colOff>899160</xdr:colOff>
      <xdr:row>14</xdr:row>
      <xdr:rowOff>800100</xdr:rowOff>
    </xdr:to>
    <xdr:pic>
      <xdr:nvPicPr>
        <xdr:cNvPr id="154805" name="Рисунок 11" descr="Табурет складной малый (арт-Т04)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6680" y="6377940"/>
          <a:ext cx="792480" cy="769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15</xdr:row>
      <xdr:rowOff>15240</xdr:rowOff>
    </xdr:from>
    <xdr:to>
      <xdr:col>0</xdr:col>
      <xdr:colOff>868680</xdr:colOff>
      <xdr:row>15</xdr:row>
      <xdr:rowOff>746760</xdr:rowOff>
    </xdr:to>
    <xdr:pic>
      <xdr:nvPicPr>
        <xdr:cNvPr id="154806" name="Рисунок 12" descr="Табурет складной со спинкой (арт-Т05)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7200900"/>
          <a:ext cx="75438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15240</xdr:rowOff>
    </xdr:from>
    <xdr:to>
      <xdr:col>0</xdr:col>
      <xdr:colOff>960120</xdr:colOff>
      <xdr:row>16</xdr:row>
      <xdr:rowOff>891540</xdr:rowOff>
    </xdr:to>
    <xdr:pic>
      <xdr:nvPicPr>
        <xdr:cNvPr id="154807" name="Рисунок 13" descr="Шезлонг (стул складной) (арт-Т06)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8001000"/>
          <a:ext cx="9220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68580</xdr:colOff>
      <xdr:row>19</xdr:row>
      <xdr:rowOff>121920</xdr:rowOff>
    </xdr:from>
    <xdr:to>
      <xdr:col>0</xdr:col>
      <xdr:colOff>937260</xdr:colOff>
      <xdr:row>19</xdr:row>
      <xdr:rowOff>838200</xdr:rowOff>
    </xdr:to>
    <xdr:pic>
      <xdr:nvPicPr>
        <xdr:cNvPr id="154808" name="Рисунок 15" descr="Скамейка малая (арт-С02)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8580" y="10850880"/>
          <a:ext cx="86868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</xdr:colOff>
      <xdr:row>20</xdr:row>
      <xdr:rowOff>60960</xdr:rowOff>
    </xdr:from>
    <xdr:to>
      <xdr:col>0</xdr:col>
      <xdr:colOff>944880</xdr:colOff>
      <xdr:row>20</xdr:row>
      <xdr:rowOff>746760</xdr:rowOff>
    </xdr:to>
    <xdr:pic>
      <xdr:nvPicPr>
        <xdr:cNvPr id="154809" name="Рисунок 16" descr="Скамейка средняя (арт-С01)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720" y="11750040"/>
          <a:ext cx="89916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137160</xdr:colOff>
      <xdr:row>24</xdr:row>
      <xdr:rowOff>22860</xdr:rowOff>
    </xdr:from>
    <xdr:to>
      <xdr:col>0</xdr:col>
      <xdr:colOff>807720</xdr:colOff>
      <xdr:row>24</xdr:row>
      <xdr:rowOff>693420</xdr:rowOff>
    </xdr:to>
    <xdr:pic>
      <xdr:nvPicPr>
        <xdr:cNvPr id="154810" name="Рисунок 17" descr="Решетка на ванну (арт-РВ1)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7160" y="15079980"/>
          <a:ext cx="6705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137160</xdr:colOff>
      <xdr:row>25</xdr:row>
      <xdr:rowOff>15240</xdr:rowOff>
    </xdr:from>
    <xdr:to>
      <xdr:col>0</xdr:col>
      <xdr:colOff>800100</xdr:colOff>
      <xdr:row>25</xdr:row>
      <xdr:rowOff>662940</xdr:rowOff>
    </xdr:to>
    <xdr:pic>
      <xdr:nvPicPr>
        <xdr:cNvPr id="154811" name="Рисунок 18" descr="Решетка на ванну (арт-РВ2)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7160" y="15781020"/>
          <a:ext cx="66294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</xdr:colOff>
      <xdr:row>26</xdr:row>
      <xdr:rowOff>38100</xdr:rowOff>
    </xdr:from>
    <xdr:to>
      <xdr:col>0</xdr:col>
      <xdr:colOff>861060</xdr:colOff>
      <xdr:row>26</xdr:row>
      <xdr:rowOff>762000</xdr:rowOff>
    </xdr:to>
    <xdr:pic>
      <xdr:nvPicPr>
        <xdr:cNvPr id="154812" name="Рисунок 19" descr="Решетка на пол (складная) (арт-РП2)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6680" y="16497300"/>
          <a:ext cx="75438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</xdr:colOff>
      <xdr:row>23</xdr:row>
      <xdr:rowOff>15240</xdr:rowOff>
    </xdr:from>
    <xdr:to>
      <xdr:col>0</xdr:col>
      <xdr:colOff>906780</xdr:colOff>
      <xdr:row>23</xdr:row>
      <xdr:rowOff>853440</xdr:rowOff>
    </xdr:to>
    <xdr:pic>
      <xdr:nvPicPr>
        <xdr:cNvPr id="154813" name="Рисунок 22" descr="Умывальник складной (комплект) №1 (арт-РС1)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720" y="14173200"/>
          <a:ext cx="86106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251460</xdr:colOff>
      <xdr:row>0</xdr:row>
      <xdr:rowOff>0</xdr:rowOff>
    </xdr:from>
    <xdr:to>
      <xdr:col>6</xdr:col>
      <xdr:colOff>358140</xdr:colOff>
      <xdr:row>0</xdr:row>
      <xdr:rowOff>891540</xdr:rowOff>
    </xdr:to>
    <xdr:pic>
      <xdr:nvPicPr>
        <xdr:cNvPr id="154814" name="Рисунок 17" descr="logo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659380" y="0"/>
          <a:ext cx="1935480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17</xdr:row>
      <xdr:rowOff>30480</xdr:rowOff>
    </xdr:from>
    <xdr:to>
      <xdr:col>0</xdr:col>
      <xdr:colOff>845820</xdr:colOff>
      <xdr:row>17</xdr:row>
      <xdr:rowOff>861060</xdr:rowOff>
    </xdr:to>
    <xdr:pic>
      <xdr:nvPicPr>
        <xdr:cNvPr id="154815" name="Рисунок 20" descr="шезлонг.jpe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8930640"/>
          <a:ext cx="73152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</xdr:colOff>
      <xdr:row>18</xdr:row>
      <xdr:rowOff>30480</xdr:rowOff>
    </xdr:from>
    <xdr:to>
      <xdr:col>0</xdr:col>
      <xdr:colOff>861060</xdr:colOff>
      <xdr:row>18</xdr:row>
      <xdr:rowOff>861060</xdr:rowOff>
    </xdr:to>
    <xdr:pic>
      <xdr:nvPicPr>
        <xdr:cNvPr id="154816" name="Рисунок 21" descr="шезлонг.jpe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9540" y="9845040"/>
          <a:ext cx="73152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</xdr:colOff>
      <xdr:row>27</xdr:row>
      <xdr:rowOff>68580</xdr:rowOff>
    </xdr:from>
    <xdr:to>
      <xdr:col>1</xdr:col>
      <xdr:colOff>1905</xdr:colOff>
      <xdr:row>27</xdr:row>
      <xdr:rowOff>693420</xdr:rowOff>
    </xdr:to>
    <xdr:pic>
      <xdr:nvPicPr>
        <xdr:cNvPr id="154817" name="Рисунок 20" descr="1292406582.jpe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860" y="17327880"/>
          <a:ext cx="96012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21</xdr:row>
      <xdr:rowOff>30480</xdr:rowOff>
    </xdr:from>
    <xdr:to>
      <xdr:col>0</xdr:col>
      <xdr:colOff>876300</xdr:colOff>
      <xdr:row>21</xdr:row>
      <xdr:rowOff>777240</xdr:rowOff>
    </xdr:to>
    <xdr:pic>
      <xdr:nvPicPr>
        <xdr:cNvPr id="154818" name="Рисунок 21" descr="ск3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12542520"/>
          <a:ext cx="76200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</xdr:colOff>
      <xdr:row>22</xdr:row>
      <xdr:rowOff>22860</xdr:rowOff>
    </xdr:from>
    <xdr:to>
      <xdr:col>0</xdr:col>
      <xdr:colOff>845820</xdr:colOff>
      <xdr:row>22</xdr:row>
      <xdr:rowOff>769620</xdr:rowOff>
    </xdr:to>
    <xdr:pic>
      <xdr:nvPicPr>
        <xdr:cNvPr id="154819" name="Рисунок 22" descr="ск4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3820" y="13357860"/>
          <a:ext cx="76200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455295</xdr:colOff>
      <xdr:row>3</xdr:row>
      <xdr:rowOff>0</xdr:rowOff>
    </xdr:from>
    <xdr:to>
      <xdr:col>3</xdr:col>
      <xdr:colOff>607542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85750" y="733425"/>
          <a:ext cx="1219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45720</xdr:colOff>
      <xdr:row>10</xdr:row>
      <xdr:rowOff>91440</xdr:rowOff>
    </xdr:from>
    <xdr:to>
      <xdr:col>1</xdr:col>
      <xdr:colOff>0</xdr:colOff>
      <xdr:row>16</xdr:row>
      <xdr:rowOff>76200</xdr:rowOff>
    </xdr:to>
    <xdr:pic>
      <xdr:nvPicPr>
        <xdr:cNvPr id="152997" name="Рисунок 2" descr="6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" y="3238500"/>
          <a:ext cx="147828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</xdr:colOff>
      <xdr:row>17</xdr:row>
      <xdr:rowOff>137160</xdr:rowOff>
    </xdr:from>
    <xdr:to>
      <xdr:col>1</xdr:col>
      <xdr:colOff>3810</xdr:colOff>
      <xdr:row>24</xdr:row>
      <xdr:rowOff>0</xdr:rowOff>
    </xdr:to>
    <xdr:pic>
      <xdr:nvPicPr>
        <xdr:cNvPr id="152998" name="Рисунок 3" descr="9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" y="4465320"/>
          <a:ext cx="152400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</xdr:row>
      <xdr:rowOff>22860</xdr:rowOff>
    </xdr:from>
    <xdr:to>
      <xdr:col>0</xdr:col>
      <xdr:colOff>1512570</xdr:colOff>
      <xdr:row>32</xdr:row>
      <xdr:rowOff>22860</xdr:rowOff>
    </xdr:to>
    <xdr:pic>
      <xdr:nvPicPr>
        <xdr:cNvPr id="152999" name="Рисунок 4" descr="9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867400"/>
          <a:ext cx="1493520" cy="1005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</xdr:row>
      <xdr:rowOff>0</xdr:rowOff>
    </xdr:from>
    <xdr:to>
      <xdr:col>0</xdr:col>
      <xdr:colOff>1512570</xdr:colOff>
      <xdr:row>40</xdr:row>
      <xdr:rowOff>7620</xdr:rowOff>
    </xdr:to>
    <xdr:pic>
      <xdr:nvPicPr>
        <xdr:cNvPr id="153000" name="Рисунок 5" descr="1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7193280"/>
          <a:ext cx="149352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705485</xdr:colOff>
      <xdr:row>3</xdr:row>
      <xdr:rowOff>36830</xdr:rowOff>
    </xdr:from>
    <xdr:to>
      <xdr:col>8</xdr:col>
      <xdr:colOff>171929</xdr:colOff>
      <xdr:row>5</xdr:row>
      <xdr:rowOff>250953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695325" y="876300"/>
          <a:ext cx="4395258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480060</xdr:colOff>
      <xdr:row>0</xdr:row>
      <xdr:rowOff>0</xdr:rowOff>
    </xdr:from>
    <xdr:to>
      <xdr:col>5</xdr:col>
      <xdr:colOff>594360</xdr:colOff>
      <xdr:row>0</xdr:row>
      <xdr:rowOff>891540</xdr:rowOff>
    </xdr:to>
    <xdr:pic>
      <xdr:nvPicPr>
        <xdr:cNvPr id="153002" name="Рисунок 7" descr="log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13660" y="0"/>
          <a:ext cx="1943100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470535</xdr:colOff>
      <xdr:row>3</xdr:row>
      <xdr:rowOff>38100</xdr:rowOff>
    </xdr:from>
    <xdr:to>
      <xdr:col>1</xdr:col>
      <xdr:colOff>3929443</xdr:colOff>
      <xdr:row>6</xdr:row>
      <xdr:rowOff>60356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470535" y="1356360"/>
          <a:ext cx="4045648" cy="6470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0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483023</xdr:colOff>
      <xdr:row>3</xdr:row>
      <xdr:rowOff>80434</xdr:rowOff>
    </xdr:from>
    <xdr:to>
      <xdr:col>1</xdr:col>
      <xdr:colOff>3926134</xdr:colOff>
      <xdr:row>6</xdr:row>
      <xdr:rowOff>96431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483023" y="1398694"/>
          <a:ext cx="4029851" cy="6408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*  индивидуальный подход к каждому клиенту</a:t>
          </a:r>
        </a:p>
        <a:p>
          <a:pPr algn="l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*  доставка по Москве и М.О.</a:t>
          </a:r>
        </a:p>
        <a:p>
          <a:pPr algn="l" rtl="1">
            <a:defRPr sz="1000"/>
          </a:pP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*  большой ассортимент</a:t>
          </a:r>
        </a:p>
        <a:p>
          <a:pPr algn="l" rtl="1">
            <a:defRPr sz="1000"/>
          </a:pPr>
          <a:endParaRPr lang="ru-RU" sz="16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1920240</xdr:colOff>
      <xdr:row>0</xdr:row>
      <xdr:rowOff>0</xdr:rowOff>
    </xdr:from>
    <xdr:to>
      <xdr:col>2</xdr:col>
      <xdr:colOff>198120</xdr:colOff>
      <xdr:row>0</xdr:row>
      <xdr:rowOff>891540</xdr:rowOff>
    </xdr:to>
    <xdr:pic>
      <xdr:nvPicPr>
        <xdr:cNvPr id="6" name="Рисунок 4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6980" y="0"/>
          <a:ext cx="2225040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oo-fialka.ru/catalog/shpingaleti/SHpingalet-60-mm-zoloto.html" TargetMode="External"/><Relationship Id="rId671" Type="http://schemas.openxmlformats.org/officeDocument/2006/relationships/hyperlink" Target="http://www.ooo-fialka.ru/catalog/polimer/Petlya-PN-85-belaya-prav-N.html" TargetMode="External"/><Relationship Id="rId769" Type="http://schemas.openxmlformats.org/officeDocument/2006/relationships/hyperlink" Target="http://ooo-fialka.ru/catalog/rychki-derevannie/Ruchka-derevyannaya-TR-250-LAK.html" TargetMode="External"/><Relationship Id="rId21" Type="http://schemas.openxmlformats.org/officeDocument/2006/relationships/hyperlink" Target="http://ooo-fialka.ru/catalog/furnitura/rychki/" TargetMode="External"/><Relationship Id="rId324" Type="http://schemas.openxmlformats.org/officeDocument/2006/relationships/hyperlink" Target="http://www.ooo-fialka.ru/catalog/mebelnie-ugolki/Ugolok-UM-60-tsink-N.html" TargetMode="External"/><Relationship Id="rId531" Type="http://schemas.openxmlformats.org/officeDocument/2006/relationships/hyperlink" Target="http://www.ooo-fialka.ru/catalog/mebelnie-opori/Rolik-vykatnoy-531.html" TargetMode="External"/><Relationship Id="rId629" Type="http://schemas.openxmlformats.org/officeDocument/2006/relationships/hyperlink" Target="http://www.ooo-fialka.ru/catalog/kruchki-veshalki/Kryuchok-veshalka-25-polimer.html" TargetMode="External"/><Relationship Id="rId170" Type="http://schemas.openxmlformats.org/officeDocument/2006/relationships/hyperlink" Target="http://www.ooo-fialka.ru/catalog/petli-strely-figurnye/Petlya-strela-figurnaya-PSF-215-b-p.html" TargetMode="External"/><Relationship Id="rId836" Type="http://schemas.openxmlformats.org/officeDocument/2006/relationships/hyperlink" Target="http://www.ooo-fialka.ru/catalog/prochee/Zamok-nakidnoy-L-50mm.html" TargetMode="External"/><Relationship Id="rId268" Type="http://schemas.openxmlformats.org/officeDocument/2006/relationships/hyperlink" Target="http://www.ooo-fialka.ru/catalog/petli-garazhnie/Petlya-garazhnaya-s-sharom-D-28-mm.html" TargetMode="External"/><Relationship Id="rId475" Type="http://schemas.openxmlformats.org/officeDocument/2006/relationships/hyperlink" Target="http://www.ooo-fialka.ru/catalog/mebelnie-ugolki/Ugolok-mebelnyy-32-32-tsink-K.html" TargetMode="External"/><Relationship Id="rId682" Type="http://schemas.openxmlformats.org/officeDocument/2006/relationships/hyperlink" Target="http://www.ooo-fialka.ru/catalog/polimer/Petlya-PN-130-antik-serebro-lev-N.html" TargetMode="External"/><Relationship Id="rId32" Type="http://schemas.openxmlformats.org/officeDocument/2006/relationships/hyperlink" Target="http://ooo-fialka.ru/catalog/rychki-skobi/" TargetMode="External"/><Relationship Id="rId128" Type="http://schemas.openxmlformats.org/officeDocument/2006/relationships/hyperlink" Target="http://www.ooo-fialka.ru/catalog/shpingaleti/SHpingalet-SHF50-mm-belyy.html" TargetMode="External"/><Relationship Id="rId335" Type="http://schemas.openxmlformats.org/officeDocument/2006/relationships/hyperlink" Target="http://www.ooo-fialka.ru/catalog/mebelnie-ugolki/Ugolok-mebelnyy-UM-28-tsink.html" TargetMode="External"/><Relationship Id="rId542" Type="http://schemas.openxmlformats.org/officeDocument/2006/relationships/hyperlink" Target="http://www.ooo-fialka.ru/catalog/proushiny-i-dr/Proboy-ushko-40-90-gnutoe-tsink-K.html" TargetMode="External"/><Relationship Id="rId181" Type="http://schemas.openxmlformats.org/officeDocument/2006/relationships/hyperlink" Target="http://www.ooo-fialka.ru/catalog/petli-strely-standartnye/Petlya-strela-PS-200.html" TargetMode="External"/><Relationship Id="rId402" Type="http://schemas.openxmlformats.org/officeDocument/2006/relationships/hyperlink" Target="http://www.ooo-fialka.ru/catalog/stalnye-reshetki/Reshetka-ventilyatsionnaya-160-230-antik-metallicheskaya.html" TargetMode="External"/><Relationship Id="rId847" Type="http://schemas.openxmlformats.org/officeDocument/2006/relationships/hyperlink" Target="http://www.ooo-fialka.ru/catalog/zadvizhki/Zadvizhka-nakladnaya-ZT-2-85-tsink.html" TargetMode="External"/><Relationship Id="rId279" Type="http://schemas.openxmlformats.org/officeDocument/2006/relationships/hyperlink" Target="http://www.ooo-fialka.ru/catalog/proushiny-i-dr/Proushina-ploskaya-70-30-tsink-R.html" TargetMode="External"/><Relationship Id="rId486" Type="http://schemas.openxmlformats.org/officeDocument/2006/relationships/hyperlink" Target="http://www.ooo-fialka.ru/catalog/okonnaya-furnitura/Ugolok-75-tszh-T.html" TargetMode="External"/><Relationship Id="rId693" Type="http://schemas.openxmlformats.org/officeDocument/2006/relationships/hyperlink" Target="http://www.ooo-fialka.ru/catalog/petli-streli/Petlya-strela-PS-215-b-p.html" TargetMode="External"/><Relationship Id="rId707" Type="http://schemas.openxmlformats.org/officeDocument/2006/relationships/hyperlink" Target="http://ooo-fialka.ru/catalog/rychki-derevannie/Ruchka-derevyannaya-TR_300.html" TargetMode="External"/><Relationship Id="rId43" Type="http://schemas.openxmlformats.org/officeDocument/2006/relationships/hyperlink" Target="http://ooo-fialka.ru/catalog/dvernie-kruchki/" TargetMode="External"/><Relationship Id="rId139" Type="http://schemas.openxmlformats.org/officeDocument/2006/relationships/hyperlink" Target="http://www.ooo-fialka.ru/catalog/kronshteini/Kronshteyn-Apecs-SB-1-150-125-BR.html" TargetMode="External"/><Relationship Id="rId346" Type="http://schemas.openxmlformats.org/officeDocument/2006/relationships/hyperlink" Target="http://www.ooo-fialka.ru/catalog/kruchki-veshalki/Kryuchok-4-kh-rozhkovyy-plastmassovyy-K.html" TargetMode="External"/><Relationship Id="rId553" Type="http://schemas.openxmlformats.org/officeDocument/2006/relationships/hyperlink" Target="http://www.ooo-fialka.ru/catalog/proushiny-i-dr/Proushina-ploskaya-70-30-tsink.html" TargetMode="External"/><Relationship Id="rId760" Type="http://schemas.openxmlformats.org/officeDocument/2006/relationships/hyperlink" Target="http://ooo-fialka.ru/catalog/perforirovanniy-krepezh/Ugolok-krepezhnyy-80-80-60-2-R.html" TargetMode="External"/><Relationship Id="rId192" Type="http://schemas.openxmlformats.org/officeDocument/2006/relationships/hyperlink" Target="http://ooo-fialka.ru/catalog/rychki-knopki/Ruchka-knopka-Bs1-1-svetlaya.html" TargetMode="External"/><Relationship Id="rId206" Type="http://schemas.openxmlformats.org/officeDocument/2006/relationships/hyperlink" Target="http://ooo-fialka.ru/catalog/rychki-knopki/Ruchka-knopka-Mt1-temnaya.html" TargetMode="External"/><Relationship Id="rId413" Type="http://schemas.openxmlformats.org/officeDocument/2006/relationships/hyperlink" Target="http://www.ooo-fialka.ru/catalog/stalnye-reshetki/Reshetka-ventilyatsionnaya-175-350-belyy-metallicheskaya.html" TargetMode="External"/><Relationship Id="rId497" Type="http://schemas.openxmlformats.org/officeDocument/2006/relationships/hyperlink" Target="http://www.ooo-fialka.ru/catalog/cink/Petlya-130-pravaya-tsink.html" TargetMode="External"/><Relationship Id="rId620" Type="http://schemas.openxmlformats.org/officeDocument/2006/relationships/hyperlink" Target="http://www.ooo-fialka.ru/catalog/zadvizhki/Zadvizhka-nakladnaya-ZT-2-85-tsink.html" TargetMode="External"/><Relationship Id="rId718" Type="http://schemas.openxmlformats.org/officeDocument/2006/relationships/hyperlink" Target="http://www.ooo-fialka.ru/catalog/polimer/Petlya-130-levaya-bronza.html" TargetMode="External"/><Relationship Id="rId357" Type="http://schemas.openxmlformats.org/officeDocument/2006/relationships/hyperlink" Target="http://www.ooo-fialka.ru/catalog/kruchki-veshalki/Kryuchok-veshalka-16-polimer.html" TargetMode="External"/><Relationship Id="rId54" Type="http://schemas.openxmlformats.org/officeDocument/2006/relationships/hyperlink" Target="http://ooo-fialka.ru/catalog/zavertki-okonnie/Ruchka-litaya-okonnaya-RO-1-antik-med.html" TargetMode="External"/><Relationship Id="rId217" Type="http://schemas.openxmlformats.org/officeDocument/2006/relationships/hyperlink" Target="http://ooo-fialka.ru/catalog/rychki-knopki/Ruchka-knopka-RK-2-zoloto.html" TargetMode="External"/><Relationship Id="rId564" Type="http://schemas.openxmlformats.org/officeDocument/2006/relationships/hyperlink" Target="http://ooo-fialka.ru/catalog/petli-fortochnie/Petlya-fortochnaya-PN-5-60-belaya.html" TargetMode="External"/><Relationship Id="rId771" Type="http://schemas.openxmlformats.org/officeDocument/2006/relationships/hyperlink" Target="http://ooo-fialka.ru/catalog/rychki-derevannie/Ruchka-derevyannaya-TR-100-kruglaya.html" TargetMode="External"/><Relationship Id="rId424" Type="http://schemas.openxmlformats.org/officeDocument/2006/relationships/hyperlink" Target="http://www.ooo-fialka.ru/catalog/stalnye-reshetki/Reshetka-ventilyatsionnaya-250-250-bronza-metallicheskaya.html" TargetMode="External"/><Relationship Id="rId631" Type="http://schemas.openxmlformats.org/officeDocument/2006/relationships/hyperlink" Target="http://www.ooo-fialka.ru/catalog/cink/Petlya-nakladnaya-PN-70-pravaya-tsink-K.html" TargetMode="External"/><Relationship Id="rId729" Type="http://schemas.openxmlformats.org/officeDocument/2006/relationships/hyperlink" Target="http://www.ooo-fialka.ru/catalog/polimer/Petlya-85-pravaya-zoloto.html" TargetMode="External"/><Relationship Id="rId270" Type="http://schemas.openxmlformats.org/officeDocument/2006/relationships/hyperlink" Target="http://www.ooo-fialka.ru/catalog/petli-garazhnie/Petlya-garazhnaya-s-sharom-D-32-mm.html" TargetMode="External"/><Relationship Id="rId65" Type="http://schemas.openxmlformats.org/officeDocument/2006/relationships/hyperlink" Target="http://www.ooo-fialka.ru/catalog/petli-fortochnie/Petlya-fortochnaya-PN-60-belaya-BEL.html" TargetMode="External"/><Relationship Id="rId130" Type="http://schemas.openxmlformats.org/officeDocument/2006/relationships/hyperlink" Target="http://www.ooo-fialka.ru/catalog/shpingaleti/SHpingalet-SHF50-mm-korichnevyy.html" TargetMode="External"/><Relationship Id="rId368" Type="http://schemas.openxmlformats.org/officeDocument/2006/relationships/hyperlink" Target="http://ooo-fialka.ru/catalog/petli-strely-polimernye/Petlya-strela-figurnaya-PSF-550-polimernoe-pokrytie.html" TargetMode="External"/><Relationship Id="rId575" Type="http://schemas.openxmlformats.org/officeDocument/2006/relationships/hyperlink" Target="http://ooo-fialka.ru/catalog/petli-kartochnie-i-drugie/Petlya-kartochnaya-3-3-B-40-128-b-p-N.html" TargetMode="External"/><Relationship Id="rId782" Type="http://schemas.openxmlformats.org/officeDocument/2006/relationships/hyperlink" Target="http://ooo-fialka.ru/catalog/rychki-derevannie/Ruchka-derevyannaya-TR-300-kruglaya-LAK.html" TargetMode="External"/><Relationship Id="rId172" Type="http://schemas.openxmlformats.org/officeDocument/2006/relationships/hyperlink" Target="http://www.ooo-fialka.ru/catalog/petli-strely-figurnye/Petlya-strela-figurnaya-PSF-295-b-p.html" TargetMode="External"/><Relationship Id="rId228" Type="http://schemas.openxmlformats.org/officeDocument/2006/relationships/hyperlink" Target="http://ooo-fialka.ru/catalog/rychki-skobi/Ruchka-skoba-RSA-100-belaya.html" TargetMode="External"/><Relationship Id="rId435" Type="http://schemas.openxmlformats.org/officeDocument/2006/relationships/hyperlink" Target="http://www.ooo-fialka.ru/catalog/reshetki-s-zaglushkoy/Ventilyatsionnaya-reshetka-s-zaglushkoy-165-240-belaya.html" TargetMode="External"/><Relationship Id="rId477" Type="http://schemas.openxmlformats.org/officeDocument/2006/relationships/hyperlink" Target="http://www.ooo-fialka.ru/catalog/mebelnie-ugolki/Ugolok-krepezhnyy-s-kor-otverstiem.html" TargetMode="External"/><Relationship Id="rId600" Type="http://schemas.openxmlformats.org/officeDocument/2006/relationships/hyperlink" Target="http://www.ooo-fialka.ru/catalog/petli-mebelnie/Petlya-4-kh-sharnirnaya.html" TargetMode="External"/><Relationship Id="rId642" Type="http://schemas.openxmlformats.org/officeDocument/2006/relationships/hyperlink" Target="http://ooo-fialka.ru/catalog/rychki-derevannie/Ruchka-derevyannaya-RS-200.html" TargetMode="External"/><Relationship Id="rId684" Type="http://schemas.openxmlformats.org/officeDocument/2006/relationships/hyperlink" Target="http://www.ooo-fialka.ru/catalog/polimer/Petlya-PN-130-gorchichnaya-lev-N.html" TargetMode="External"/><Relationship Id="rId281" Type="http://schemas.openxmlformats.org/officeDocument/2006/relationships/hyperlink" Target="http://www.ooo-fialka.ru/catalog/proushiny-i-dr/Proushina-ploskaya-90-40-tsink-R.html" TargetMode="External"/><Relationship Id="rId337" Type="http://schemas.openxmlformats.org/officeDocument/2006/relationships/hyperlink" Target="http://www.ooo-fialka.ru/catalog/mebelnie-ugolki/Ugolok-mebelnyy-25-25-tsink-K.html" TargetMode="External"/><Relationship Id="rId502" Type="http://schemas.openxmlformats.org/officeDocument/2006/relationships/hyperlink" Target="http://www.ooo-fialka.ru/catalog/cink/Petlya-dvernaya-PN-130-levaya-tsink-K.html" TargetMode="External"/><Relationship Id="rId34" Type="http://schemas.openxmlformats.org/officeDocument/2006/relationships/hyperlink" Target="http://ooo-fialka.ru/catalog/petli-mebelnie/" TargetMode="External"/><Relationship Id="rId76" Type="http://schemas.openxmlformats.org/officeDocument/2006/relationships/hyperlink" Target="http://www.ooo-fialka.ru/catalog/zadvizhki/Zadvizhka-dvernaya-ZD-02-tsink.html" TargetMode="External"/><Relationship Id="rId141" Type="http://schemas.openxmlformats.org/officeDocument/2006/relationships/hyperlink" Target="http://www.ooo-fialka.ru/catalog/kronshteini/Kronshteyn-Apecs-SB-1-175-150-W.html" TargetMode="External"/><Relationship Id="rId379" Type="http://schemas.openxmlformats.org/officeDocument/2006/relationships/hyperlink" Target="http://www.ooo-fialka.ru/catalog/zadvizhki/Zadvizhka-dvernaya-ZD-07-med.html" TargetMode="External"/><Relationship Id="rId544" Type="http://schemas.openxmlformats.org/officeDocument/2006/relationships/hyperlink" Target="http://www.ooo-fialka.ru/catalog/proushiny-i-dr/Nakladka-dlya-zamka-40-90-nikel.html" TargetMode="External"/><Relationship Id="rId586" Type="http://schemas.openxmlformats.org/officeDocument/2006/relationships/hyperlink" Target="http://www.ooo-fialka.ru/catalog/petli-strely-standartnye/Petlya-strela-PS-250-N.html" TargetMode="External"/><Relationship Id="rId751" Type="http://schemas.openxmlformats.org/officeDocument/2006/relationships/hyperlink" Target="http://ooo-fialka.ru/catalog/perforirovanniy-krepezh/Ugolok-krepezhnyy-65-90-usil-N.html" TargetMode="External"/><Relationship Id="rId793" Type="http://schemas.openxmlformats.org/officeDocument/2006/relationships/hyperlink" Target="http://ooo-fialka.ru/catalog/universalnie/Petlya-babochka-800-4-bez-vrezki-100-75-2-5-staraya-bronza.html" TargetMode="External"/><Relationship Id="rId807" Type="http://schemas.openxmlformats.org/officeDocument/2006/relationships/hyperlink" Target="http://www.ooo-fialka.ru/catalog/zadvizhki/Zadvizhka-nakladnaya-ZT6-polimer-K.html" TargetMode="External"/><Relationship Id="rId849" Type="http://schemas.openxmlformats.org/officeDocument/2006/relationships/hyperlink" Target="http://www.ooo-fialka.ru/catalog/zadvizhki/Zadvizhka-nakladnaya-ZT-2-100-tsink.html" TargetMode="External"/><Relationship Id="rId7" Type="http://schemas.openxmlformats.org/officeDocument/2006/relationships/hyperlink" Target="http://ooo-fialka.ru/catalog/zavertki-okonnie/Zavertka-ruchka-R-1-Primo-belaya.html" TargetMode="External"/><Relationship Id="rId183" Type="http://schemas.openxmlformats.org/officeDocument/2006/relationships/hyperlink" Target="http://www.ooo-fialka.ru/catalog/petli-strely-standartnye/Petlya-strela-PS-250.html" TargetMode="External"/><Relationship Id="rId239" Type="http://schemas.openxmlformats.org/officeDocument/2006/relationships/hyperlink" Target="http://ooo-fialka.ru/catalog/rychki-skobi/Ruchka-skoba-RSA-50-antik.html" TargetMode="External"/><Relationship Id="rId390" Type="http://schemas.openxmlformats.org/officeDocument/2006/relationships/hyperlink" Target="http://www.ooo-fialka.ru/catalog/stalnye-reshetki/Reshetka-ventilyatsionnaya-100-200-belaya-metallicheskaya.html" TargetMode="External"/><Relationship Id="rId404" Type="http://schemas.openxmlformats.org/officeDocument/2006/relationships/hyperlink" Target="http://www.ooo-fialka.ru/catalog/stalnye-reshetki/Reshetka-ventilyatsionnaya-160-230-bronza-metallicheskaya.html" TargetMode="External"/><Relationship Id="rId446" Type="http://schemas.openxmlformats.org/officeDocument/2006/relationships/hyperlink" Target="http://www.ooo-fialka.ru/catalog/reshetki-s-zaglushkoy/Ventilyatsionnaya-reshetka-s-zaglushkoy-160-160-belaya.html" TargetMode="External"/><Relationship Id="rId611" Type="http://schemas.openxmlformats.org/officeDocument/2006/relationships/hyperlink" Target="http://www.ooo-fialka.ru/catalog/prochee/TSep-V-2-4-16-33-20-metrov-tsink.html" TargetMode="External"/><Relationship Id="rId653" Type="http://schemas.openxmlformats.org/officeDocument/2006/relationships/hyperlink" Target="http://www.ooo-fialka.ru/catalog/polimer/Petlya-PN-110-antik-med-prav-N.html" TargetMode="External"/><Relationship Id="rId250" Type="http://schemas.openxmlformats.org/officeDocument/2006/relationships/hyperlink" Target="http://ooo-fialka.ru/catalog/rychki-derevannie/Ruchka-derevyannaya-PL-100.html" TargetMode="External"/><Relationship Id="rId292" Type="http://schemas.openxmlformats.org/officeDocument/2006/relationships/hyperlink" Target="http://www.ooo-fialka.ru/catalog/petli-vvertnie/Petlya-vvertnaya-PPv-3-tsink.html" TargetMode="External"/><Relationship Id="rId306" Type="http://schemas.openxmlformats.org/officeDocument/2006/relationships/hyperlink" Target="http://www.ooo-fialka.ru/catalog/kruchki-veshalki/Kryuchok-dvukhrozhkovyy-Belarus.html" TargetMode="External"/><Relationship Id="rId488" Type="http://schemas.openxmlformats.org/officeDocument/2006/relationships/hyperlink" Target="http://www.ooo-fialka.ru/catalog/okonnaya-furnitura/Ugolnik-UG-100-2-tsink-N.html" TargetMode="External"/><Relationship Id="rId695" Type="http://schemas.openxmlformats.org/officeDocument/2006/relationships/hyperlink" Target="http://www.ooo-fialka.ru/catalog/petli-streli/Petlya-strela-PS-295-b-p.html" TargetMode="External"/><Relationship Id="rId709" Type="http://schemas.openxmlformats.org/officeDocument/2006/relationships/hyperlink" Target="http://www.ooo-fialka.ru/catalog/polimer/Petlya-110-pravaya-belaya.html" TargetMode="External"/><Relationship Id="rId45" Type="http://schemas.openxmlformats.org/officeDocument/2006/relationships/hyperlink" Target="mailto:fialka94@mail.ru" TargetMode="External"/><Relationship Id="rId87" Type="http://schemas.openxmlformats.org/officeDocument/2006/relationships/hyperlink" Target="http://www.ooo-fialka.ru/catalog/zadvizhki/Zadvizhka-SHP-70-pod-visyachiy-zamok-belaya.html" TargetMode="External"/><Relationship Id="rId110" Type="http://schemas.openxmlformats.org/officeDocument/2006/relationships/hyperlink" Target="http://www.ooo-fialka.ru/catalog/shpingaleti/SHpingalet-40-mm-belyy.html" TargetMode="External"/><Relationship Id="rId348" Type="http://schemas.openxmlformats.org/officeDocument/2006/relationships/hyperlink" Target="http://www.ooo-fialka.ru/catalog/kruchki-veshalki/Kryuchok-veshalka-2-tsink.html" TargetMode="External"/><Relationship Id="rId513" Type="http://schemas.openxmlformats.org/officeDocument/2006/relationships/hyperlink" Target="http://www.ooo-fialka.ru/catalog/dvernie-kruchki/Kryuchok-vetrovoy-KR-100-1-mm-tsink.html" TargetMode="External"/><Relationship Id="rId555" Type="http://schemas.openxmlformats.org/officeDocument/2006/relationships/hyperlink" Target="http://www.ooo-fialka.ru/catalog/proushiny-i-dr/Proushina-ploskaya-75-40-tsink.html" TargetMode="External"/><Relationship Id="rId597" Type="http://schemas.openxmlformats.org/officeDocument/2006/relationships/hyperlink" Target="http://www.ooo-fialka.ru/catalog/petli-strely-polimernye/Petlya-strela-PS-250-polimer-N.html" TargetMode="External"/><Relationship Id="rId720" Type="http://schemas.openxmlformats.org/officeDocument/2006/relationships/hyperlink" Target="http://www.ooo-fialka.ru/catalog/polimer/Petlya-130-levaya-zoloto.html" TargetMode="External"/><Relationship Id="rId762" Type="http://schemas.openxmlformats.org/officeDocument/2006/relationships/hyperlink" Target="http://ooo-fialka.ru/catalog/perforirovanniy-krepezh/Ugolok-krepezhnyy-90-90-40-2-R.html" TargetMode="External"/><Relationship Id="rId818" Type="http://schemas.openxmlformats.org/officeDocument/2006/relationships/hyperlink" Target="http://www.ooo-fialka.ru/catalog/zavertki-okonnie/Ruchka-dlya-plastmassovykh-okon-s-klyuchom.html" TargetMode="External"/><Relationship Id="rId152" Type="http://schemas.openxmlformats.org/officeDocument/2006/relationships/hyperlink" Target="http://www.ooo-fialka.ru/catalog/kronshteini/Kronshteyn-Apecs-SB-1-400-350-BR.html" TargetMode="External"/><Relationship Id="rId194" Type="http://schemas.openxmlformats.org/officeDocument/2006/relationships/hyperlink" Target="http://ooo-fialka.ru/catalog/rychki-knopki/Ruchka-knopka-Bt1-1-temnaya.html" TargetMode="External"/><Relationship Id="rId208" Type="http://schemas.openxmlformats.org/officeDocument/2006/relationships/hyperlink" Target="http://ooo-fialka.ru/catalog/rychki-knopki/Ruchka-knopka-chernaya.html" TargetMode="External"/><Relationship Id="rId415" Type="http://schemas.openxmlformats.org/officeDocument/2006/relationships/hyperlink" Target="http://www.ooo-fialka.ru/catalog/stalnye-reshetki/Reshetka-ventilyatsionnaya-175-350-zoloto-metallicheskaya.html" TargetMode="External"/><Relationship Id="rId457" Type="http://schemas.openxmlformats.org/officeDocument/2006/relationships/hyperlink" Target="http://www.ooo-fialka.ru/catalog/mebelnaia-furnitura/Nakladka-N-105.html" TargetMode="External"/><Relationship Id="rId622" Type="http://schemas.openxmlformats.org/officeDocument/2006/relationships/hyperlink" Target="http://www.ooo-fialka.ru/catalog/zadvizhki/Zadvizhka-dvernaya-ZD-09-med.html" TargetMode="External"/><Relationship Id="rId261" Type="http://schemas.openxmlformats.org/officeDocument/2006/relationships/hyperlink" Target="http://www.ooo-fialka.ru/catalog/petli-garazhnie/Petlya-garazhnaya-s-sharom-D-12-mm.html" TargetMode="External"/><Relationship Id="rId499" Type="http://schemas.openxmlformats.org/officeDocument/2006/relationships/hyperlink" Target="http://www.ooo-fialka.ru/catalog/cink/Petlya-85-pravaya-tsink.html" TargetMode="External"/><Relationship Id="rId664" Type="http://schemas.openxmlformats.org/officeDocument/2006/relationships/hyperlink" Target="http://www.ooo-fialka.ru/catalog/polimer/Petlya-PN-85-antik-zoloto-lev-N.html" TargetMode="External"/><Relationship Id="rId14" Type="http://schemas.openxmlformats.org/officeDocument/2006/relationships/hyperlink" Target="http://ooo-fialka.ru/catalog/zavertki-okonnie/" TargetMode="External"/><Relationship Id="rId56" Type="http://schemas.openxmlformats.org/officeDocument/2006/relationships/hyperlink" Target="http://ooo-fialka.ru/catalog/zavertki-okonnie/Ruchka-s-nakladkoy-R1-bel-N.html" TargetMode="External"/><Relationship Id="rId317" Type="http://schemas.openxmlformats.org/officeDocument/2006/relationships/hyperlink" Target="http://www.ooo-fialka.ru/catalog/mebelnie-ugolki/Ugolok-1-40-50-tsink.html" TargetMode="External"/><Relationship Id="rId359" Type="http://schemas.openxmlformats.org/officeDocument/2006/relationships/hyperlink" Target="http://www.ooo-fialka.ru/catalog/kruchki-veshalki/Kryuchok-veshalka-18-polimer.html" TargetMode="External"/><Relationship Id="rId524" Type="http://schemas.openxmlformats.org/officeDocument/2006/relationships/hyperlink" Target="http://www.ooo-fialka.ru/catalog/mebelnie-opori/Opora-mebelnaya-D-50-na-ploshchadke.html" TargetMode="External"/><Relationship Id="rId566" Type="http://schemas.openxmlformats.org/officeDocument/2006/relationships/hyperlink" Target="http://ooo-fialka.ru/catalog/petli-fortochnie/Petlya-fortochnaya-PN-5-60-zoloto.html" TargetMode="External"/><Relationship Id="rId731" Type="http://schemas.openxmlformats.org/officeDocument/2006/relationships/hyperlink" Target="http://www.ooo-fialka.ru/catalog/polimer/Petlya-85-pravaya-antik.html" TargetMode="External"/><Relationship Id="rId773" Type="http://schemas.openxmlformats.org/officeDocument/2006/relationships/hyperlink" Target="http://ooo-fialka.ru/catalog/rychki-derevannie/Ruchka-derevyannaya-TR-170-kruglaya.html" TargetMode="External"/><Relationship Id="rId98" Type="http://schemas.openxmlformats.org/officeDocument/2006/relationships/hyperlink" Target="http://www.ooo-fialka.ru/catalog/dvernie-nakladki/Nakladka-dvernaya-ND-1-serebro.html" TargetMode="External"/><Relationship Id="rId121" Type="http://schemas.openxmlformats.org/officeDocument/2006/relationships/hyperlink" Target="http://www.ooo-fialka.ru/catalog/shpingaleti/SHpingalet-SHP-40-mm-lak-zoloto.html" TargetMode="External"/><Relationship Id="rId163" Type="http://schemas.openxmlformats.org/officeDocument/2006/relationships/hyperlink" Target="http://www.ooo-fialka.ru/catalog/zadvizhki/Zadvizhka-vorotnaya-ZV-1-s-p-p.html" TargetMode="External"/><Relationship Id="rId219" Type="http://schemas.openxmlformats.org/officeDocument/2006/relationships/hyperlink" Target="http://ooo-fialka.ru/catalog/rychki-knopki/Ruchka-knopka-RK-2-serebro.html" TargetMode="External"/><Relationship Id="rId370" Type="http://schemas.openxmlformats.org/officeDocument/2006/relationships/hyperlink" Target="http://ooo-fialka.ru/catalog/petli-strely-polimernye/Petlya-strela-figurnaya-PSF-350-polimernoe-pokrytie.html" TargetMode="External"/><Relationship Id="rId426" Type="http://schemas.openxmlformats.org/officeDocument/2006/relationships/hyperlink" Target="http://www.ooo-fialka.ru/catalog/stalnye-reshetki/Reshetka-ventilyatsionnaya-250-250-khrom-metallicheskaya.html" TargetMode="External"/><Relationship Id="rId633" Type="http://schemas.openxmlformats.org/officeDocument/2006/relationships/hyperlink" Target="http://www.ooo-fialka.ru/catalog/kronshteini/Kronshteyn-dlya-polok-115kh80kh40-korichnevyy.html" TargetMode="External"/><Relationship Id="rId829" Type="http://schemas.openxmlformats.org/officeDocument/2006/relationships/hyperlink" Target="http://www.ooo-fialka.ru/catalog/zadvizhki/Zadvizhka-dvernaya-ZD-06-med.html" TargetMode="External"/><Relationship Id="rId230" Type="http://schemas.openxmlformats.org/officeDocument/2006/relationships/hyperlink" Target="http://ooo-fialka.ru/catalog/rychki-skobi/Ruchka-skoba-RSA-100-zoloto.html" TargetMode="External"/><Relationship Id="rId468" Type="http://schemas.openxmlformats.org/officeDocument/2006/relationships/hyperlink" Target="http://www.ooo-fialka.ru/catalog/mebelnaia-furnitura/Podveska-uglovaya-5-1-ZH-K.html" TargetMode="External"/><Relationship Id="rId675" Type="http://schemas.openxmlformats.org/officeDocument/2006/relationships/hyperlink" Target="http://www.ooo-fialka.ru/catalog/polimer/Petlya-PN-85-korichnevaya-prav-N.html" TargetMode="External"/><Relationship Id="rId840" Type="http://schemas.openxmlformats.org/officeDocument/2006/relationships/hyperlink" Target="http://www.ooo-fialka.ru/catalog/krepezhnye-izdeliya/Podves-dlya-gipsakartona.html?sphrase_id=5095" TargetMode="External"/><Relationship Id="rId25" Type="http://schemas.openxmlformats.org/officeDocument/2006/relationships/hyperlink" Target="http://ooo-fialka.ru/catalog/dvernie-nakladki/" TargetMode="External"/><Relationship Id="rId67" Type="http://schemas.openxmlformats.org/officeDocument/2006/relationships/hyperlink" Target="http://www.ooo-fialka.ru/catalog/petli-fortochnie/Petlya-fortochnaya-PN-40-med-BEL.html" TargetMode="External"/><Relationship Id="rId272" Type="http://schemas.openxmlformats.org/officeDocument/2006/relationships/hyperlink" Target="http://www.ooo-fialka.ru/catalog/petli-garazhnie/Petlya-garazhnaya-s-sharom-D-36-mm.html" TargetMode="External"/><Relationship Id="rId328" Type="http://schemas.openxmlformats.org/officeDocument/2006/relationships/hyperlink" Target="http://www.ooo-fialka.ru/catalog/mebelnie-ugolki/Ugolok-mebelnyy-UM-30-30-16-tsink.html" TargetMode="External"/><Relationship Id="rId535" Type="http://schemas.openxmlformats.org/officeDocument/2006/relationships/hyperlink" Target="http://www.ooo-fialka.ru/catalog/dvernie-pruzhiny/Pruzhina-dvernaya-d24mm-oksid.html" TargetMode="External"/><Relationship Id="rId577" Type="http://schemas.openxmlformats.org/officeDocument/2006/relationships/hyperlink" Target="http://ooo-fialka.ru/catalog/petli-kartochnie-i-drugie/Petlya-kartochnaya-36-50-tsink.html" TargetMode="External"/><Relationship Id="rId700" Type="http://schemas.openxmlformats.org/officeDocument/2006/relationships/hyperlink" Target="http://www.ooo-fialka.ru/catalog/petli-streli/Petlya-strela-PS-600-b-p.html" TargetMode="External"/><Relationship Id="rId742" Type="http://schemas.openxmlformats.org/officeDocument/2006/relationships/hyperlink" Target="http://ooo-fialka.ru/catalog/perforirovanniy-krepezh/Plastina-krepezhnaya-140-40-2-0-tsink-R.html" TargetMode="External"/><Relationship Id="rId132" Type="http://schemas.openxmlformats.org/officeDocument/2006/relationships/hyperlink" Target="http://www.ooo-fialka.ru/catalog/shpingaleti/SHpingalet-SHF60-mm-zoloto.html" TargetMode="External"/><Relationship Id="rId174" Type="http://schemas.openxmlformats.org/officeDocument/2006/relationships/hyperlink" Target="http://www.ooo-fialka.ru/catalog/petli-strely-figurnye/Petlya-strela-figurnaya-PSF-420-b-p.html" TargetMode="External"/><Relationship Id="rId381" Type="http://schemas.openxmlformats.org/officeDocument/2006/relationships/hyperlink" Target="http://ooo-fialka.ru/catalog/furnitura/skoba/" TargetMode="External"/><Relationship Id="rId602" Type="http://schemas.openxmlformats.org/officeDocument/2006/relationships/hyperlink" Target="http://www.ooo-fialka.ru/catalog/petli-roialnie/Petlya-royalnaya-1000-mm.html" TargetMode="External"/><Relationship Id="rId784" Type="http://schemas.openxmlformats.org/officeDocument/2006/relationships/hyperlink" Target="http://ooo-fialka.ru/catalog/rychki-derevannie/Ruchka-derevyannaya-TR-140-reznaya-LAK.html" TargetMode="External"/><Relationship Id="rId241" Type="http://schemas.openxmlformats.org/officeDocument/2006/relationships/hyperlink" Target="http://ooo-fialka.ru/catalog/rychki-skobi/Ruchka-skoba-RSA-80-bronza.html" TargetMode="External"/><Relationship Id="rId437" Type="http://schemas.openxmlformats.org/officeDocument/2006/relationships/hyperlink" Target="http://www.ooo-fialka.ru/catalog/reshetki-s-zaglushkoy/Ventilyatsionnaya-reshetka-s-zaglushkoy-165-240-zoloto.html" TargetMode="External"/><Relationship Id="rId479" Type="http://schemas.openxmlformats.org/officeDocument/2006/relationships/hyperlink" Target="http://www.ooo-fialka.ru/catalog/krepezhnye-ugolki/Ugolok-krepezhnyy-40-40-40-1-5.html" TargetMode="External"/><Relationship Id="rId644" Type="http://schemas.openxmlformats.org/officeDocument/2006/relationships/hyperlink" Target="http://ooo-fialka.ru/catalog/rychki-otkidnie/Ruchka-dlya-pogreba-skrytaya-serebro.html" TargetMode="External"/><Relationship Id="rId686" Type="http://schemas.openxmlformats.org/officeDocument/2006/relationships/hyperlink" Target="http://www.ooo-fialka.ru/catalog/polimer/Petlya-PN-130-korichnevaya-lev-N.html" TargetMode="External"/><Relationship Id="rId851" Type="http://schemas.openxmlformats.org/officeDocument/2006/relationships/hyperlink" Target="http://www.ooo-fialka.ru/catalog/okonnaya-furnitura/Ugolnik-UG-75-polimer-K.html" TargetMode="External"/><Relationship Id="rId36" Type="http://schemas.openxmlformats.org/officeDocument/2006/relationships/hyperlink" Target="http://ooo-fialka.ru/catalog/petli-roialnie/" TargetMode="External"/><Relationship Id="rId283" Type="http://schemas.openxmlformats.org/officeDocument/2006/relationships/hyperlink" Target="http://www.ooo-fialka.ru/catalog/proushiny-i-dr/Proushina-g-obraznaya-90-52-tsink-R.html" TargetMode="External"/><Relationship Id="rId339" Type="http://schemas.openxmlformats.org/officeDocument/2006/relationships/hyperlink" Target="http://www.ooo-fialka.ru/catalog/mebelnie-ugolki/Ugolok-mebelnyy-28-28-tsink-K.html" TargetMode="External"/><Relationship Id="rId490" Type="http://schemas.openxmlformats.org/officeDocument/2006/relationships/hyperlink" Target="http://www.ooo-fialka.ru/catalog/okonnaya-furnitura/Ugolnik-UG-50-tsink-K.html" TargetMode="External"/><Relationship Id="rId504" Type="http://schemas.openxmlformats.org/officeDocument/2006/relationships/hyperlink" Target="http://www.ooo-fialka.ru/catalog/cink/Petlya-dvernaya-PN-85-levaya-tsink-K.html" TargetMode="External"/><Relationship Id="rId546" Type="http://schemas.openxmlformats.org/officeDocument/2006/relationships/hyperlink" Target="http://www.ooo-fialka.ru/catalog/proushiny-i-dr/Proushina-g-obraznaya-28-77-tsink.html" TargetMode="External"/><Relationship Id="rId711" Type="http://schemas.openxmlformats.org/officeDocument/2006/relationships/hyperlink" Target="http://www.ooo-fialka.ru/catalog/polimer/Petlya-110-pravaya-bronza.html" TargetMode="External"/><Relationship Id="rId753" Type="http://schemas.openxmlformats.org/officeDocument/2006/relationships/hyperlink" Target="http://ooo-fialka.ru/catalog/perforirovanniy-krepezh/Ugolok-krepezhnyy-70-70-55-2.html" TargetMode="External"/><Relationship Id="rId78" Type="http://schemas.openxmlformats.org/officeDocument/2006/relationships/hyperlink" Target="http://www.ooo-fialka.ru/catalog/zadvizhki/Zadvizhka-dvernaya-ZD-07-polimer.html" TargetMode="External"/><Relationship Id="rId101" Type="http://schemas.openxmlformats.org/officeDocument/2006/relationships/hyperlink" Target="http://www.ooo-fialka.ru/catalog/dvernie-nakladki/Nakladka-dvernaya-ND-1-tsink.html" TargetMode="External"/><Relationship Id="rId143" Type="http://schemas.openxmlformats.org/officeDocument/2006/relationships/hyperlink" Target="http://www.ooo-fialka.ru/catalog/kronshteini/Kronshteyn-Apecs-SB-1-200-150-W.html" TargetMode="External"/><Relationship Id="rId185" Type="http://schemas.openxmlformats.org/officeDocument/2006/relationships/hyperlink" Target="http://www.ooo-fialka.ru/catalog/petli-strely-standartnye/Petlya-strela-PS-370.html" TargetMode="External"/><Relationship Id="rId350" Type="http://schemas.openxmlformats.org/officeDocument/2006/relationships/hyperlink" Target="http://www.ooo-fialka.ru/catalog/kruchki-veshalki/Kryuchok-veshalka-4-tsink.html" TargetMode="External"/><Relationship Id="rId406" Type="http://schemas.openxmlformats.org/officeDocument/2006/relationships/hyperlink" Target="http://www.ooo-fialka.ru/catalog/stalnye-reshetki/Reshetka-ventilyatsionnaya-160-230-khrom-metallicheskaya.html" TargetMode="External"/><Relationship Id="rId588" Type="http://schemas.openxmlformats.org/officeDocument/2006/relationships/hyperlink" Target="http://www.ooo-fialka.ru/catalog/petli-strely-standartnye/Petlya-strela-PS-370-N.html" TargetMode="External"/><Relationship Id="rId795" Type="http://schemas.openxmlformats.org/officeDocument/2006/relationships/hyperlink" Target="http://ooo-fialka.ru/catalog/universalnie/Petlya-babochka-800-4-bez-vrezki-100-75-2-5-matovaya-latun.html" TargetMode="External"/><Relationship Id="rId809" Type="http://schemas.openxmlformats.org/officeDocument/2006/relationships/hyperlink" Target="http://www.ooo-fialka.ru/catalog/mebelnie-ugolki/Ugolok-mebelnyy-25-25-tsink-K.html" TargetMode="External"/><Relationship Id="rId9" Type="http://schemas.openxmlformats.org/officeDocument/2006/relationships/hyperlink" Target="http://ooo-fialka.ru/catalog/zavertki-okonnie/Zavertka-ruchka-R-1-Primo-zoloto.html" TargetMode="External"/><Relationship Id="rId210" Type="http://schemas.openxmlformats.org/officeDocument/2006/relationships/hyperlink" Target="http://ooo-fialka.ru/catalog/rychki-knopki/Ruchka-knopka-RK-1-tip-2-belaya.html" TargetMode="External"/><Relationship Id="rId392" Type="http://schemas.openxmlformats.org/officeDocument/2006/relationships/hyperlink" Target="http://www.ooo-fialka.ru/catalog/stalnye-reshetki/Reshetka-ventilyatsionnaya-150-150-antik-metallicheskaya.html" TargetMode="External"/><Relationship Id="rId448" Type="http://schemas.openxmlformats.org/officeDocument/2006/relationships/hyperlink" Target="http://www.ooo-fialka.ru/catalog/reshetki-s-zaglushkoy/Ventilyatsionnaya-reshetka-s-zaglushkoy-200-200-belaya.html" TargetMode="External"/><Relationship Id="rId613" Type="http://schemas.openxmlformats.org/officeDocument/2006/relationships/hyperlink" Target="http://www.ooo-fialka.ru/catalog/prochee/Zashchelka-klipsa-tsink.html" TargetMode="External"/><Relationship Id="rId655" Type="http://schemas.openxmlformats.org/officeDocument/2006/relationships/hyperlink" Target="http://www.ooo-fialka.ru/catalog/polimer/Petlya-PN-110-antik-serebro-prav-N.html" TargetMode="External"/><Relationship Id="rId697" Type="http://schemas.openxmlformats.org/officeDocument/2006/relationships/hyperlink" Target="http://www.ooo-fialka.ru/catalog/petli-streli/Petlya-strela-PS-420-b-p.html" TargetMode="External"/><Relationship Id="rId820" Type="http://schemas.openxmlformats.org/officeDocument/2006/relationships/hyperlink" Target="http://www.ooo-fialka.ru/catalog/zadvizhki/Zadvizhka-garazhnaya-ZG-1-340.html" TargetMode="External"/><Relationship Id="rId252" Type="http://schemas.openxmlformats.org/officeDocument/2006/relationships/hyperlink" Target="http://ooo-fialka.ru/catalog/rychki-derevannie/Ruchka-derevyannaya-PL-80.html" TargetMode="External"/><Relationship Id="rId294" Type="http://schemas.openxmlformats.org/officeDocument/2006/relationships/hyperlink" Target="http://www.ooo-fialka.ru/catalog/kruchki-veshalki/Kryuchok-odnorozhkovyy-plastmassovyy-belyy.html" TargetMode="External"/><Relationship Id="rId308" Type="http://schemas.openxmlformats.org/officeDocument/2006/relationships/hyperlink" Target="http://www.ooo-fialka.ru/catalog/kruchki-veshalki/Kryuchok-veshalka-2-polimer.html" TargetMode="External"/><Relationship Id="rId515" Type="http://schemas.openxmlformats.org/officeDocument/2006/relationships/hyperlink" Target="http://www.ooo-fialka.ru/catalog/dvernie-kruchki/Kryuchok-vetrovoy-KR-75-1-tsink.html" TargetMode="External"/><Relationship Id="rId722" Type="http://schemas.openxmlformats.org/officeDocument/2006/relationships/hyperlink" Target="http://www.ooo-fialka.ru/catalog/polimer/Petlya-130-levaya-antik.html" TargetMode="External"/><Relationship Id="rId47" Type="http://schemas.openxmlformats.org/officeDocument/2006/relationships/hyperlink" Target="http://ooo-fialka.ru/catalog/cink/" TargetMode="External"/><Relationship Id="rId89" Type="http://schemas.openxmlformats.org/officeDocument/2006/relationships/hyperlink" Target="http://www.ooo-fialka.ru/catalog/zadvizhki/Zadvizhka-SHP-70-pod-visyachiy-zamok-tsink.html" TargetMode="External"/><Relationship Id="rId112" Type="http://schemas.openxmlformats.org/officeDocument/2006/relationships/hyperlink" Target="http://www.ooo-fialka.ru/catalog/shpingaleti/SHpingalet-40-mm-bronza.html" TargetMode="External"/><Relationship Id="rId154" Type="http://schemas.openxmlformats.org/officeDocument/2006/relationships/hyperlink" Target="http://www.ooo-fialka.ru/catalog/kronshteini/Kronshteyn-Apecs-SB-1-450-400-BR.html" TargetMode="External"/><Relationship Id="rId361" Type="http://schemas.openxmlformats.org/officeDocument/2006/relationships/hyperlink" Target="http://ooo-fialka.ru/catalog/petli-strely-standartnye/" TargetMode="External"/><Relationship Id="rId557" Type="http://schemas.openxmlformats.org/officeDocument/2006/relationships/hyperlink" Target="http://www.ooo-fialka.ru/catalog/proushiny-i-dr/Proushina-6-30-75-40-uglovaya-T.html" TargetMode="External"/><Relationship Id="rId599" Type="http://schemas.openxmlformats.org/officeDocument/2006/relationships/hyperlink" Target="http://www.ooo-fialka.ru/catalog/petli-strely-polimernye/Petlya-strela-PS-370-polimer-N.html" TargetMode="External"/><Relationship Id="rId764" Type="http://schemas.openxmlformats.org/officeDocument/2006/relationships/hyperlink" Target="http://ooo-fialka.ru/catalog/rychki-derevannie/Ruchka-derevyannaya-TR-100-LAK.html" TargetMode="External"/><Relationship Id="rId196" Type="http://schemas.openxmlformats.org/officeDocument/2006/relationships/hyperlink" Target="http://ooo-fialka.ru/catalog/rychki-knopki/Ruchka-knopka-Ms1-1-svetlaya.html" TargetMode="External"/><Relationship Id="rId417" Type="http://schemas.openxmlformats.org/officeDocument/2006/relationships/hyperlink" Target="http://www.ooo-fialka.ru/catalog/stalnye-reshetki/Reshetka-ventilyatsionnaya-200-200-antik-metallicheskaya.html" TargetMode="External"/><Relationship Id="rId459" Type="http://schemas.openxmlformats.org/officeDocument/2006/relationships/hyperlink" Target="http://www.ooo-fialka.ru/catalog/mebelnaia-furnitura/Nakladka-N-65-R.html" TargetMode="External"/><Relationship Id="rId624" Type="http://schemas.openxmlformats.org/officeDocument/2006/relationships/hyperlink" Target="http://www.ooo-fialka.ru/catalog/kruchki-veshalki/Kryuchok-veshalka-odnorozhkovyy-plastmassovyy.html" TargetMode="External"/><Relationship Id="rId666" Type="http://schemas.openxmlformats.org/officeDocument/2006/relationships/hyperlink" Target="http://www.ooo-fialka.ru/catalog/polimer/Petlya-PN-85-antik-med-lev-N.html" TargetMode="External"/><Relationship Id="rId831" Type="http://schemas.openxmlformats.org/officeDocument/2006/relationships/hyperlink" Target="http://www.ooo-fialka.ru/catalog/zadvizhki/Zadvizhka-dvernaya-ZD-02-bronza.html" TargetMode="External"/><Relationship Id="rId16" Type="http://schemas.openxmlformats.org/officeDocument/2006/relationships/hyperlink" Target="http://www.ooo-fialka.ru/catalog/zadvizhki/Zadvizhka-vorotnaya-ZT-150-bronza.html" TargetMode="External"/><Relationship Id="rId221" Type="http://schemas.openxmlformats.org/officeDocument/2006/relationships/hyperlink" Target="http://ooo-fialka.ru/catalog/rychki-knopki/Ruchka-knopka-RK-1-beloe-serebro.html" TargetMode="External"/><Relationship Id="rId263" Type="http://schemas.openxmlformats.org/officeDocument/2006/relationships/hyperlink" Target="http://www.ooo-fialka.ru/catalog/petli-garazhnie/Petlya-garazhnaya-s-sharom-D-16-mm.html" TargetMode="External"/><Relationship Id="rId319" Type="http://schemas.openxmlformats.org/officeDocument/2006/relationships/hyperlink" Target="http://www.ooo-fialka.ru/catalog/mebelnie-ugolki/Ugolok-3-20-41-tsink.html" TargetMode="External"/><Relationship Id="rId470" Type="http://schemas.openxmlformats.org/officeDocument/2006/relationships/hyperlink" Target="http://www.ooo-fialka.ru/catalog/mebelnaia-furnitura/Soedinitel-548-tsink.html" TargetMode="External"/><Relationship Id="rId526" Type="http://schemas.openxmlformats.org/officeDocument/2006/relationships/hyperlink" Target="http://www.ooo-fialka.ru/catalog/mebelnie-opori/Rolik-opornyy.html" TargetMode="External"/><Relationship Id="rId58" Type="http://schemas.openxmlformats.org/officeDocument/2006/relationships/hyperlink" Target="http://www.ooo-fialka.ru/catalog/universalnie/Petlya-Escur-100x70x2-5-bronza-AB.html" TargetMode="External"/><Relationship Id="rId123" Type="http://schemas.openxmlformats.org/officeDocument/2006/relationships/hyperlink" Target="http://www.ooo-fialka.ru/catalog/shpingaleti/SHpingalet-SHP-50-mm-tsink.html" TargetMode="External"/><Relationship Id="rId330" Type="http://schemas.openxmlformats.org/officeDocument/2006/relationships/hyperlink" Target="http://www.ooo-fialka.ru/catalog/mebelnie-ugolki/Ugolok-mebelnyy-UM-50-50-20-tsink.html" TargetMode="External"/><Relationship Id="rId568" Type="http://schemas.openxmlformats.org/officeDocument/2006/relationships/hyperlink" Target="http://ooo-fialka.ru/catalog/petli-kartochnie-i-drugie/Petlya-kartochnaya-30-50-b-p-N.html" TargetMode="External"/><Relationship Id="rId733" Type="http://schemas.openxmlformats.org/officeDocument/2006/relationships/hyperlink" Target="http://ooo-fialka.ru/catalog/perforirovanniy-krepezh/Derzhatel-balki-150-34-2-0-pravyy-tsink.html" TargetMode="External"/><Relationship Id="rId775" Type="http://schemas.openxmlformats.org/officeDocument/2006/relationships/hyperlink" Target="http://ooo-fialka.ru/catalog/rychki-derevannie/Ruchka-derevyannaya-TR-250-kruglaya.html" TargetMode="External"/><Relationship Id="rId165" Type="http://schemas.openxmlformats.org/officeDocument/2006/relationships/hyperlink" Target="http://www.ooo-fialka.ru/catalog/krepezhnye-ugolki/Krepezhnyy-ugolok-usilennyy-KUU-90kh90kh65.html" TargetMode="External"/><Relationship Id="rId372" Type="http://schemas.openxmlformats.org/officeDocument/2006/relationships/hyperlink" Target="http://ooo-fialka.ru/catalog/petli-strely-polimernye/Petlya-strela-figurnaya-PSF-250-polimernoe-pokrytie.html" TargetMode="External"/><Relationship Id="rId428" Type="http://schemas.openxmlformats.org/officeDocument/2006/relationships/hyperlink" Target="http://www.ooo-fialka.ru/catalog/plastikovye-reshetki/" TargetMode="External"/><Relationship Id="rId635" Type="http://schemas.openxmlformats.org/officeDocument/2006/relationships/hyperlink" Target="http://www.ooo-fialka.ru/catalog/kronshteini/Kronshteyn-dlya-polok-160kh105kh40-korichnevyy.html" TargetMode="External"/><Relationship Id="rId677" Type="http://schemas.openxmlformats.org/officeDocument/2006/relationships/hyperlink" Target="http://www.ooo-fialka.ru/catalog/polimer/Petlya-PN-130-antik-bronza-prav-N.html" TargetMode="External"/><Relationship Id="rId800" Type="http://schemas.openxmlformats.org/officeDocument/2006/relationships/hyperlink" Target="http://ooo-fialka.ru/catalog/universalnie/Petlya-babochka-800-5-bez-vrezki-125-75-2-5-staraya-med.html" TargetMode="External"/><Relationship Id="rId842" Type="http://schemas.openxmlformats.org/officeDocument/2006/relationships/hyperlink" Target="http://www.ooo-fialka.ru/catalog/stalnye-reshetki/Reshetka-ventilyatsionnaya-250-250-zoloto-metallicheskaya.html" TargetMode="External"/><Relationship Id="rId232" Type="http://schemas.openxmlformats.org/officeDocument/2006/relationships/hyperlink" Target="http://ooo-fialka.ru/catalog/rychki-skobi/Ruchka-skoba-RSA-100-khrom.html" TargetMode="External"/><Relationship Id="rId274" Type="http://schemas.openxmlformats.org/officeDocument/2006/relationships/hyperlink" Target="http://www.ooo-fialka.ru/catalog/petli-garazhnie/Petlya-garazhnaya-s-sharom-D-40-mm.html" TargetMode="External"/><Relationship Id="rId481" Type="http://schemas.openxmlformats.org/officeDocument/2006/relationships/hyperlink" Target="http://www.ooo-fialka.ru/catalog/okonnaya-furnitura/Styazhka-okonnaya-108-Belarus.html" TargetMode="External"/><Relationship Id="rId702" Type="http://schemas.openxmlformats.org/officeDocument/2006/relationships/hyperlink" Target="http://ooo-fialka.ru/catalog/rychki-derevannie/Ruchka-derevyannaya-TR_100.html" TargetMode="External"/><Relationship Id="rId27" Type="http://schemas.openxmlformats.org/officeDocument/2006/relationships/hyperlink" Target="http://ooo-fialka.ru/catalog/mebelnie-ugolki/" TargetMode="External"/><Relationship Id="rId69" Type="http://schemas.openxmlformats.org/officeDocument/2006/relationships/hyperlink" Target="http://www.ooo-fialka.ru/catalog/zadvizhki/Zadvizhka-garazhnaya-ZG-320-s-ruchkoy.html" TargetMode="External"/><Relationship Id="rId134" Type="http://schemas.openxmlformats.org/officeDocument/2006/relationships/hyperlink" Target="http://www.ooo-fialka.ru/catalog/kronshteini/Kronshteyn-Apecs-SB-1-100-75-W.html" TargetMode="External"/><Relationship Id="rId537" Type="http://schemas.openxmlformats.org/officeDocument/2006/relationships/hyperlink" Target="http://www.ooo-fialka.ru/catalog/dvernie-pruzhiny/Pruzhina-dvernaya-D-30-mm-tsink.html" TargetMode="External"/><Relationship Id="rId579" Type="http://schemas.openxmlformats.org/officeDocument/2006/relationships/hyperlink" Target="http://ooo-fialka.ru/catalog/petli-kartochnie-i-drugie/Petlya-kartochnaya-40-110-tsink.html" TargetMode="External"/><Relationship Id="rId744" Type="http://schemas.openxmlformats.org/officeDocument/2006/relationships/hyperlink" Target="http://ooo-fialka.ru/catalog/perforirovanniy-krepezh/Plastina-krepezhnaya-180-40-2-0-tsink-R-.html" TargetMode="External"/><Relationship Id="rId786" Type="http://schemas.openxmlformats.org/officeDocument/2006/relationships/hyperlink" Target="http://ooo-fialka.ru/catalog/rychki-derevannie/Ruchka-skoba-bannaya-ploskaya-180.html" TargetMode="External"/><Relationship Id="rId80" Type="http://schemas.openxmlformats.org/officeDocument/2006/relationships/hyperlink" Target="http://www.ooo-fialka.ru/catalog/zadvizhki/Zadvizhka-nakladnaya-ZT-1-tsink.html" TargetMode="External"/><Relationship Id="rId176" Type="http://schemas.openxmlformats.org/officeDocument/2006/relationships/hyperlink" Target="http://www.ooo-fialka.ru/catalog/petli-strely-figurnye/Petlya-strela-figurnaya-PSF-550-b-p.html" TargetMode="External"/><Relationship Id="rId341" Type="http://schemas.openxmlformats.org/officeDocument/2006/relationships/hyperlink" Target="http://www.ooo-fialka.ru/catalog/mebelnie-ugolki/Ugolnik-16-40-tsink-N.html" TargetMode="External"/><Relationship Id="rId383" Type="http://schemas.openxmlformats.org/officeDocument/2006/relationships/hyperlink" Target="http://www.ooo-fialka.ru/catalog/stalnye-reshetki/Reshetka-ventilyatsionnaya-100-100-belaya-metallicheskaya.html" TargetMode="External"/><Relationship Id="rId439" Type="http://schemas.openxmlformats.org/officeDocument/2006/relationships/hyperlink" Target="http://www.ooo-fialka.ru/catalog/reshetki-s-zaglushkoy/Ventilyatsionnaya-reshetka-s-zaglushkoy-165-240-antik-serebro.html" TargetMode="External"/><Relationship Id="rId590" Type="http://schemas.openxmlformats.org/officeDocument/2006/relationships/hyperlink" Target="http://www.ooo-fialka.ru/catalog/petli-strely-standartnye/Petlya-strela-PS-500-N.html" TargetMode="External"/><Relationship Id="rId604" Type="http://schemas.openxmlformats.org/officeDocument/2006/relationships/hyperlink" Target="http://www.ooo-fialka.ru/catalog/petli-roialnie/Petlya-royalnaya-727-mm.html" TargetMode="External"/><Relationship Id="rId646" Type="http://schemas.openxmlformats.org/officeDocument/2006/relationships/hyperlink" Target="http://ooo-fialka.ru/catalog/rychki-otkidnie/Ruchka-dlya-pogreba-skrytaya-med.html" TargetMode="External"/><Relationship Id="rId811" Type="http://schemas.openxmlformats.org/officeDocument/2006/relationships/hyperlink" Target="http://www.ooo-fialka.ru/catalog/mebelnie-ugolki/Ugolok-UM-30-tsink-N.html" TargetMode="External"/><Relationship Id="rId201" Type="http://schemas.openxmlformats.org/officeDocument/2006/relationships/hyperlink" Target="http://ooo-fialka.ru/catalog/rychki-knopki/Ruchka-knopka-1Bt-2-1-temnaya.html" TargetMode="External"/><Relationship Id="rId243" Type="http://schemas.openxmlformats.org/officeDocument/2006/relationships/hyperlink" Target="http://ooo-fialka.ru/catalog/rychki-skobi/Ruchka-skoba-RSA-80-antik.html" TargetMode="External"/><Relationship Id="rId285" Type="http://schemas.openxmlformats.org/officeDocument/2006/relationships/hyperlink" Target="http://www.ooo-fialka.ru/catalog/proushiny-i-dr/Proushina-g-obraznaya-75-40-tsink-R.html" TargetMode="External"/><Relationship Id="rId450" Type="http://schemas.openxmlformats.org/officeDocument/2006/relationships/hyperlink" Target="http://www.ooo-fialka.ru/catalog/mebelnaia-furnitura/Rolikovye-napravlyayushchie-300-mm.html" TargetMode="External"/><Relationship Id="rId506" Type="http://schemas.openxmlformats.org/officeDocument/2006/relationships/hyperlink" Target="http://www.ooo-fialka.ru/catalog/cink/Petlya-nakladnaya-PN-110-levaya-tsink-N.html" TargetMode="External"/><Relationship Id="rId688" Type="http://schemas.openxmlformats.org/officeDocument/2006/relationships/hyperlink" Target="http://www.ooo-fialka.ru/catalog/polimer/Petlya-PN-130-belaya-lev-N.html" TargetMode="External"/><Relationship Id="rId853" Type="http://schemas.openxmlformats.org/officeDocument/2006/relationships/hyperlink" Target="http://www.ooo-fialka.ru/catalog/krepezhnye-ugolki/Krepezhnyy-ugolok-usilennyy-KUU-90kh90kh65.html" TargetMode="External"/><Relationship Id="rId38" Type="http://schemas.openxmlformats.org/officeDocument/2006/relationships/hyperlink" Target="http://ooo-fialka.ru/catalog/petli-garazhnie/" TargetMode="External"/><Relationship Id="rId103" Type="http://schemas.openxmlformats.org/officeDocument/2006/relationships/hyperlink" Target="http://www.ooo-fialka.ru/catalog/dvernie-nakladki/Nakladka-dvernaya-NDA-med.html" TargetMode="External"/><Relationship Id="rId310" Type="http://schemas.openxmlformats.org/officeDocument/2006/relationships/hyperlink" Target="http://www.ooo-fialka.ru/catalog/kruchki-veshalki/Kryuchok-veshalka-9-serebro.html" TargetMode="External"/><Relationship Id="rId492" Type="http://schemas.openxmlformats.org/officeDocument/2006/relationships/hyperlink" Target="http://www.ooo-fialka.ru/catalog/okonnaya-furnitura/Ugolnik-UG-75-polimer-K.html" TargetMode="External"/><Relationship Id="rId548" Type="http://schemas.openxmlformats.org/officeDocument/2006/relationships/hyperlink" Target="http://www.ooo-fialka.ru/catalog/proushiny-i-dr/Proushina-g-obraznaya-70-30-tsink.html" TargetMode="External"/><Relationship Id="rId713" Type="http://schemas.openxmlformats.org/officeDocument/2006/relationships/hyperlink" Target="http://www.ooo-fialka.ru/catalog/polimer/Petlya-110-pravaya-zoloto.html" TargetMode="External"/><Relationship Id="rId755" Type="http://schemas.openxmlformats.org/officeDocument/2006/relationships/hyperlink" Target="http://ooo-fialka.ru/catalog/perforirovanniy-krepezh/Ugolok-krepezhnyy-50-50-35-2-ne-usil-R.html" TargetMode="External"/><Relationship Id="rId797" Type="http://schemas.openxmlformats.org/officeDocument/2006/relationships/hyperlink" Target="http://ooo-fialka.ru/catalog/universalnie/Petlya-babochka-800-4-bez-vrezki-100-75-2-5-khrom.html" TargetMode="External"/><Relationship Id="rId91" Type="http://schemas.openxmlformats.org/officeDocument/2006/relationships/hyperlink" Target="http://www.ooo-fialka.ru/catalog/zadvizhki/Zadvizhka-SHP-85-pod-visyachiy-zamok-belaya.html" TargetMode="External"/><Relationship Id="rId145" Type="http://schemas.openxmlformats.org/officeDocument/2006/relationships/hyperlink" Target="http://www.ooo-fialka.ru/catalog/kronshteini/Kronshteyn-Apecs-SB-1-225-200-W.html" TargetMode="External"/><Relationship Id="rId187" Type="http://schemas.openxmlformats.org/officeDocument/2006/relationships/hyperlink" Target="http://www.ooo-fialka.ru/catalog/petli-strely-standartnye/Petlya-strela-PS-500.html" TargetMode="External"/><Relationship Id="rId352" Type="http://schemas.openxmlformats.org/officeDocument/2006/relationships/hyperlink" Target="http://www.ooo-fialka.ru/catalog/kruchki-veshalki/Kryuchok-veshalka-7-tsink.html" TargetMode="External"/><Relationship Id="rId394" Type="http://schemas.openxmlformats.org/officeDocument/2006/relationships/hyperlink" Target="http://www.ooo-fialka.ru/catalog/stalnye-reshetki/Reshetka-ventilyatsionnaya-150-150-bronza-metallicheskaya.html" TargetMode="External"/><Relationship Id="rId408" Type="http://schemas.openxmlformats.org/officeDocument/2006/relationships/hyperlink" Target="http://www.ooo-fialka.ru/catalog/stalnye-reshetki/Reshetka-ventilyatsionnaya-175-175-belaya-metallicheskaya.html" TargetMode="External"/><Relationship Id="rId615" Type="http://schemas.openxmlformats.org/officeDocument/2006/relationships/hyperlink" Target="http://www.ooo-fialka.ru/catalog/prochee/TSepochka-dvernaya-TSK-80-s-krep-nikel.html" TargetMode="External"/><Relationship Id="rId822" Type="http://schemas.openxmlformats.org/officeDocument/2006/relationships/hyperlink" Target="http://www.ooo-fialka.ru/catalog/zadvizhki/Zadvizhka-garazhnaya-ZG-1-420.html" TargetMode="External"/><Relationship Id="rId212" Type="http://schemas.openxmlformats.org/officeDocument/2006/relationships/hyperlink" Target="http://ooo-fialka.ru/catalog/rychki-knopki/Ruchka-knopka-RK-1-tip-1-belaya.html" TargetMode="External"/><Relationship Id="rId254" Type="http://schemas.openxmlformats.org/officeDocument/2006/relationships/hyperlink" Target="http://ooo-fialka.ru/catalog/rychki-derevannie/Ruchka-derevyannaya-TR-140.html" TargetMode="External"/><Relationship Id="rId657" Type="http://schemas.openxmlformats.org/officeDocument/2006/relationships/hyperlink" Target="http://www.ooo-fialka.ru/catalog/polimer/Petlya-PN-110-belaya-prav-N.html" TargetMode="External"/><Relationship Id="rId699" Type="http://schemas.openxmlformats.org/officeDocument/2006/relationships/hyperlink" Target="http://www.ooo-fialka.ru/catalog/petli-streli/Petlya-strela-PS-550-b-p.html" TargetMode="External"/><Relationship Id="rId49" Type="http://schemas.openxmlformats.org/officeDocument/2006/relationships/hyperlink" Target="http://ooo-fialka.ru/catalog/universalnie/" TargetMode="External"/><Relationship Id="rId114" Type="http://schemas.openxmlformats.org/officeDocument/2006/relationships/hyperlink" Target="http://www.ooo-fialka.ru/catalog/shpingaleti/SHpingalet-50-mm-zoloto.html" TargetMode="External"/><Relationship Id="rId296" Type="http://schemas.openxmlformats.org/officeDocument/2006/relationships/hyperlink" Target="http://www.ooo-fialka.ru/catalog/kruchki-veshalki/Kryuchok-dvukhrozhkovyy-plastmassovyy-belyy.html" TargetMode="External"/><Relationship Id="rId461" Type="http://schemas.openxmlformats.org/officeDocument/2006/relationships/hyperlink" Target="http://www.ooo-fialka.ru/catalog/mebelnaia-furnitura/Plastina-krepezhnaya-PK-80-80-20-2-tsink.html" TargetMode="External"/><Relationship Id="rId517" Type="http://schemas.openxmlformats.org/officeDocument/2006/relationships/hyperlink" Target="http://www.ooo-fialka.ru/catalog/dvernie-kruchki/Kryuchok-dvernoy-KD-75-K.html" TargetMode="External"/><Relationship Id="rId559" Type="http://schemas.openxmlformats.org/officeDocument/2006/relationships/hyperlink" Target="http://ooo-fialka.ru/catalog/petli-fortochnie/Petlya-nakladnaya-PN-5-40-tsink.html" TargetMode="External"/><Relationship Id="rId724" Type="http://schemas.openxmlformats.org/officeDocument/2006/relationships/hyperlink" Target="http://www.ooo-fialka.ru/catalog/polimer/Petlya-85-levaya-belaya.html" TargetMode="External"/><Relationship Id="rId766" Type="http://schemas.openxmlformats.org/officeDocument/2006/relationships/hyperlink" Target="http://ooo-fialka.ru/catalog/rychki-derevannie/Ruchka-derevyannaya-TR-140-LAK.html" TargetMode="External"/><Relationship Id="rId60" Type="http://schemas.openxmlformats.org/officeDocument/2006/relationships/hyperlink" Target="http://www.ooo-fialka.ru/catalog/universalnie/Petlya-Escur-120x80x2-5-med-AC-BB.html" TargetMode="External"/><Relationship Id="rId156" Type="http://schemas.openxmlformats.org/officeDocument/2006/relationships/hyperlink" Target="http://www.ooo-fialka.ru/catalog/kronshteini/Kronshteyn-MK-20-20-K.html" TargetMode="External"/><Relationship Id="rId198" Type="http://schemas.openxmlformats.org/officeDocument/2006/relationships/hyperlink" Target="http://ooo-fialka.ru/catalog/rychki-knopki/Ruchka-knopka-1Bs1-1-svetlaya.html" TargetMode="External"/><Relationship Id="rId321" Type="http://schemas.openxmlformats.org/officeDocument/2006/relationships/hyperlink" Target="http://www.ooo-fialka.ru/catalog/mebelnie-ugolki/Ugolok-5-60-27-tsink.html" TargetMode="External"/><Relationship Id="rId363" Type="http://schemas.openxmlformats.org/officeDocument/2006/relationships/hyperlink" Target="http://ooo-fialka.ru/catalog/petli-kartochnie-i-drugie/" TargetMode="External"/><Relationship Id="rId419" Type="http://schemas.openxmlformats.org/officeDocument/2006/relationships/hyperlink" Target="http://www.ooo-fialka.ru/catalog/stalnye-reshetki/Reshetka-ventilyatsionnaya-200-200-bronza-metallicheskaya.html" TargetMode="External"/><Relationship Id="rId570" Type="http://schemas.openxmlformats.org/officeDocument/2006/relationships/hyperlink" Target="http://ooo-fialka.ru/catalog/petli-kartochnie-i-drugie/Petlya-kartochnaya-30-50-tsink-N.html" TargetMode="External"/><Relationship Id="rId626" Type="http://schemas.openxmlformats.org/officeDocument/2006/relationships/hyperlink" Target="http://www.ooo-fialka.ru/catalog/kruchki-veshalki/Kryuchok-veshalka-22-polimer.html" TargetMode="External"/><Relationship Id="rId223" Type="http://schemas.openxmlformats.org/officeDocument/2006/relationships/hyperlink" Target="http://ooo-fialka.ru/catalog/rychki-skobi/Ruchka-skoba-RS-100-nikel.html" TargetMode="External"/><Relationship Id="rId430" Type="http://schemas.openxmlformats.org/officeDocument/2006/relationships/hyperlink" Target="http://www.ooo-fialka.ru/catalog/plastikovye-reshetki/Reshetka-ventilyatsionnaya-245-165-belaya-plastmassovaya.html" TargetMode="External"/><Relationship Id="rId668" Type="http://schemas.openxmlformats.org/officeDocument/2006/relationships/hyperlink" Target="http://www.ooo-fialka.ru/catalog/polimer/Petlya-PN-85-antik-serebro-lev-N.html" TargetMode="External"/><Relationship Id="rId833" Type="http://schemas.openxmlformats.org/officeDocument/2006/relationships/hyperlink" Target="http://www.ooo-fialka.ru/catalog/zadvizhki/Zadvizhka-dvernaya-ZD-08-bronza.html" TargetMode="External"/><Relationship Id="rId18" Type="http://schemas.openxmlformats.org/officeDocument/2006/relationships/hyperlink" Target="http://ooo-fialka.ru/catalog/proushiny-i-dr/" TargetMode="External"/><Relationship Id="rId265" Type="http://schemas.openxmlformats.org/officeDocument/2006/relationships/hyperlink" Target="http://www.ooo-fialka.ru/catalog/petli-garazhnie/Petlya-garazhnaya-s-sharom-D-20-mm.html" TargetMode="External"/><Relationship Id="rId472" Type="http://schemas.openxmlformats.org/officeDocument/2006/relationships/hyperlink" Target="http://www.ooo-fialka.ru/catalog/mebelnaia-furnitura/Styazhka-vintovaya-2-16-D-nikel-N.html" TargetMode="External"/><Relationship Id="rId528" Type="http://schemas.openxmlformats.org/officeDocument/2006/relationships/hyperlink" Target="http://www.ooo-fialka.ru/catalog/mebelnie-opori/Opora-kolesnaya-s-ploshchadkoy-d-40-h-59.html" TargetMode="External"/><Relationship Id="rId735" Type="http://schemas.openxmlformats.org/officeDocument/2006/relationships/hyperlink" Target="http://ooo-fialka.ru/catalog/perforirovanniy-krepezh/Opora-balki-140-76-25-2-0-tsink-pravaya-2.html" TargetMode="External"/><Relationship Id="rId125" Type="http://schemas.openxmlformats.org/officeDocument/2006/relationships/hyperlink" Target="http://www.ooo-fialka.ru/catalog/shpingaleti/SHpingalet-SHF40-mm-belyy.html" TargetMode="External"/><Relationship Id="rId167" Type="http://schemas.openxmlformats.org/officeDocument/2006/relationships/hyperlink" Target="http://www.ooo-fialka.ru/catalog/perforirovanniy-krepezh/Krepezhnyy-ugolok-usilennyy-KUU-70kh70kh55.html" TargetMode="External"/><Relationship Id="rId332" Type="http://schemas.openxmlformats.org/officeDocument/2006/relationships/hyperlink" Target="http://www.ooo-fialka.ru/catalog/mebelnie-ugolki/Ugolok-mebelnyy-80-80-20-tsink.html" TargetMode="External"/><Relationship Id="rId374" Type="http://schemas.openxmlformats.org/officeDocument/2006/relationships/hyperlink" Target="http://ooo-fialka.ru/catalog/petli-strely-polimernye/Petlya-strela-figurnaya-PSF-160-polimernoe-pokrytie.html" TargetMode="External"/><Relationship Id="rId581" Type="http://schemas.openxmlformats.org/officeDocument/2006/relationships/hyperlink" Target="http://ooo-fialka.ru/catalog/petli-kartochnie-i-drugie/Petlya-kartochnaya-45-200-tsink.html" TargetMode="External"/><Relationship Id="rId777" Type="http://schemas.openxmlformats.org/officeDocument/2006/relationships/hyperlink" Target="http://ooo-fialka.ru/catalog/rychki-derevannie/Ruchka-derevyannaya-TR-100-kruglaya-LAK.html" TargetMode="External"/><Relationship Id="rId71" Type="http://schemas.openxmlformats.org/officeDocument/2006/relationships/hyperlink" Target="http://www.ooo-fialka.ru/catalog/zadvizhki/Zadvizhka-dvernaya-ZD-01-belaya.html" TargetMode="External"/><Relationship Id="rId234" Type="http://schemas.openxmlformats.org/officeDocument/2006/relationships/hyperlink" Target="http://ooo-fialka.ru/catalog/rychki-skobi/Ruchka-skoba-RSA-100-serebro.html" TargetMode="External"/><Relationship Id="rId637" Type="http://schemas.openxmlformats.org/officeDocument/2006/relationships/hyperlink" Target="http://www.ooo-fialka.ru/catalog/kronshteini/Kronshteyn-dlya-polok-235kh160kh40-korichnevyy.html" TargetMode="External"/><Relationship Id="rId679" Type="http://schemas.openxmlformats.org/officeDocument/2006/relationships/hyperlink" Target="http://www.ooo-fialka.ru/catalog/polimer/Petlya-PN-130-antik-zoloto-prav-N.html" TargetMode="External"/><Relationship Id="rId802" Type="http://schemas.openxmlformats.org/officeDocument/2006/relationships/hyperlink" Target="http://ooo-fialka.ru/catalog/universalnie/Petlya-babochka-800-5-bez-vrezki-125-75-2-5-latun.html" TargetMode="External"/><Relationship Id="rId844" Type="http://schemas.openxmlformats.org/officeDocument/2006/relationships/hyperlink" Target="http://www.ooo-fialka.ru/catalog/universalnie/Petlya-figurnaya-Babochka-PFB-1-polimer.html" TargetMode="External"/><Relationship Id="rId2" Type="http://schemas.openxmlformats.org/officeDocument/2006/relationships/hyperlink" Target="http://ooo-fialka.ru/catalog/zavertki-okonnie/Zavertka-ruchka-R-1-polimer.html" TargetMode="External"/><Relationship Id="rId29" Type="http://schemas.openxmlformats.org/officeDocument/2006/relationships/hyperlink" Target="http://ooo-fialka.ru/catalog/perforirovanniy-krepezh/" TargetMode="External"/><Relationship Id="rId276" Type="http://schemas.openxmlformats.org/officeDocument/2006/relationships/hyperlink" Target="http://www.ooo-fialka.ru/catalog/petli-garazhnie/Petlya-garazhnaya-s-sharom-D-45-mm.html" TargetMode="External"/><Relationship Id="rId441" Type="http://schemas.openxmlformats.org/officeDocument/2006/relationships/hyperlink" Target="http://www.ooo-fialka.ru/catalog/reshetki-s-zaglushkoy/Ventilyatsionnaya-reshetka-s-zaglushkoy-160-160-antik-med.html" TargetMode="External"/><Relationship Id="rId483" Type="http://schemas.openxmlformats.org/officeDocument/2006/relationships/hyperlink" Target="http://www.ooo-fialka.ru/catalog/okonnaya-furnitura/Ugolok-100-1-tsink.html" TargetMode="External"/><Relationship Id="rId539" Type="http://schemas.openxmlformats.org/officeDocument/2006/relationships/hyperlink" Target="http://www.ooo-fialka.ru/catalog/proushiny-i-dr/Proboy-ushko-40-75-gnutoe-tsink-K.html" TargetMode="External"/><Relationship Id="rId690" Type="http://schemas.openxmlformats.org/officeDocument/2006/relationships/hyperlink" Target="http://www.ooo-fialka.ru/catalog/universalnie/Petlya-dvernaya-PD-100-tsink-N.html" TargetMode="External"/><Relationship Id="rId704" Type="http://schemas.openxmlformats.org/officeDocument/2006/relationships/hyperlink" Target="http://ooo-fialka.ru/catalog/rychki-derevannie/Ruchka-derevyannaya-TR-170.html" TargetMode="External"/><Relationship Id="rId746" Type="http://schemas.openxmlformats.org/officeDocument/2006/relationships/hyperlink" Target="http://ooo-fialka.ru/catalog/perforirovanniy-krepezh/Plastina-krepezhnaya-200-90-2-0-tsink-R.html" TargetMode="External"/><Relationship Id="rId40" Type="http://schemas.openxmlformats.org/officeDocument/2006/relationships/hyperlink" Target="http://ooo-fialka.ru/catalog/prochee/" TargetMode="External"/><Relationship Id="rId136" Type="http://schemas.openxmlformats.org/officeDocument/2006/relationships/hyperlink" Target="http://www.ooo-fialka.ru/catalog/kronshteini/Kronshteyn-Apecs-SB-1-125-100-BR.html" TargetMode="External"/><Relationship Id="rId178" Type="http://schemas.openxmlformats.org/officeDocument/2006/relationships/hyperlink" Target="http://www.ooo-fialka.ru/catalog/petli-strely-figurnye/Petlya-strela-figurnaya-PSF-670-b-p.html" TargetMode="External"/><Relationship Id="rId301" Type="http://schemas.openxmlformats.org/officeDocument/2006/relationships/hyperlink" Target="http://www.ooo-fialka.ru/catalog/kruchki-veshalki/Kryuchok-veshalka-dvoynoy-antik-med.html" TargetMode="External"/><Relationship Id="rId343" Type="http://schemas.openxmlformats.org/officeDocument/2006/relationships/hyperlink" Target="http://www.ooo-fialka.ru/catalog/mebelnie-ugolki/Ugolnik-26-tsink-Nytva.html" TargetMode="External"/><Relationship Id="rId550" Type="http://schemas.openxmlformats.org/officeDocument/2006/relationships/hyperlink" Target="http://www.ooo-fialka.ru/catalog/proushiny-i-dr/Proushina-g-obraznaya-75-40-tsink.html" TargetMode="External"/><Relationship Id="rId788" Type="http://schemas.openxmlformats.org/officeDocument/2006/relationships/hyperlink" Target="http://ooo-fialka.ru/catalog/universalnie/Petlya-babochka-800-3-bez-vrezki-75-63-2-5-staraya-med.html" TargetMode="External"/><Relationship Id="rId82" Type="http://schemas.openxmlformats.org/officeDocument/2006/relationships/hyperlink" Target="http://www.ooo-fialka.ru/catalog/zadvizhki/Zadvizhka-nakladnaya-ZT-12-OR-mal-tsink.html" TargetMode="External"/><Relationship Id="rId203" Type="http://schemas.openxmlformats.org/officeDocument/2006/relationships/hyperlink" Target="http://ooo-fialka.ru/catalog/rychki-knopki/Ruchka-knopka-Mb-1-belaya.html" TargetMode="External"/><Relationship Id="rId385" Type="http://schemas.openxmlformats.org/officeDocument/2006/relationships/hyperlink" Target="http://www.ooo-fialka.ru/catalog/stalnye-reshetki/Reshetka-ventilyatsionnaya-100-100-zoloto-metallicheskaya.html" TargetMode="External"/><Relationship Id="rId592" Type="http://schemas.openxmlformats.org/officeDocument/2006/relationships/hyperlink" Target="http://www.ooo-fialka.ru/catalog/petli-strely-standartnye/Petlya-strela-PS-600-N.html" TargetMode="External"/><Relationship Id="rId606" Type="http://schemas.openxmlformats.org/officeDocument/2006/relationships/hyperlink" Target="http://www.ooo-fialka.ru/catalog/nikel/Petlya-PN-130-pravaya-Nikel-N.html" TargetMode="External"/><Relationship Id="rId648" Type="http://schemas.openxmlformats.org/officeDocument/2006/relationships/hyperlink" Target="http://www.ooo-fialka.ru/catalog/polimer/Petlya-PN-110-antik-bronza-lev-N.html" TargetMode="External"/><Relationship Id="rId813" Type="http://schemas.openxmlformats.org/officeDocument/2006/relationships/hyperlink" Target="http://www.ooo-fialka.ru/catalog/mebelnie-ugolki/Ugolok-40-40-16-1-8-tsink-K.html" TargetMode="External"/><Relationship Id="rId855" Type="http://schemas.openxmlformats.org/officeDocument/2006/relationships/printerSettings" Target="../printerSettings/printerSettings1.bin"/><Relationship Id="rId245" Type="http://schemas.openxmlformats.org/officeDocument/2006/relationships/hyperlink" Target="http://ooo-fialka.ru/catalog/rychki-skobi/Ruchka-skoba-RSA-80-serebro.html" TargetMode="External"/><Relationship Id="rId287" Type="http://schemas.openxmlformats.org/officeDocument/2006/relationships/hyperlink" Target="http://ooo-fialka.ru/catalog/rychki-otkidnie/Ruchka-dlya-pogreba-antik-bronza.html" TargetMode="External"/><Relationship Id="rId410" Type="http://schemas.openxmlformats.org/officeDocument/2006/relationships/hyperlink" Target="http://www.ooo-fialka.ru/catalog/stalnye-reshetki/Reshetka-ventilyatsionnaya-175-175-zoloto-metallicheskaya.html" TargetMode="External"/><Relationship Id="rId452" Type="http://schemas.openxmlformats.org/officeDocument/2006/relationships/hyperlink" Target="http://www.ooo-fialka.ru/catalog/mebelnaia-furnitura/Rolikovye-napravlyayushchie-350-mm.html" TargetMode="External"/><Relationship Id="rId494" Type="http://schemas.openxmlformats.org/officeDocument/2006/relationships/hyperlink" Target="http://www.ooo-fialka.ru/catalog/cink/Petlya-110-levaya-tsink.html" TargetMode="External"/><Relationship Id="rId508" Type="http://schemas.openxmlformats.org/officeDocument/2006/relationships/hyperlink" Target="http://www.ooo-fialka.ru/catalog/cink/Petlya-nakladnaya-PN-130-levaya-tsink-N.html" TargetMode="External"/><Relationship Id="rId715" Type="http://schemas.openxmlformats.org/officeDocument/2006/relationships/hyperlink" Target="http://www.ooo-fialka.ru/catalog/polimer/Petlya-110-pravaya-antik.html" TargetMode="External"/><Relationship Id="rId105" Type="http://schemas.openxmlformats.org/officeDocument/2006/relationships/hyperlink" Target="http://www.ooo-fialka.ru/catalog/dvernie-nakladki/Nakladka-dvernaya-NDA-bronza.html" TargetMode="External"/><Relationship Id="rId147" Type="http://schemas.openxmlformats.org/officeDocument/2006/relationships/hyperlink" Target="http://www.ooo-fialka.ru/catalog/kronshteini/Kronshteyn-Apecs-SB-1-250-200-W.html" TargetMode="External"/><Relationship Id="rId312" Type="http://schemas.openxmlformats.org/officeDocument/2006/relationships/hyperlink" Target="http://www.ooo-fialka.ru/catalog/kruchki-veshalki/Kryuchok-veshalka-10-serebro.html" TargetMode="External"/><Relationship Id="rId354" Type="http://schemas.openxmlformats.org/officeDocument/2006/relationships/hyperlink" Target="http://www.ooo-fialka.ru/catalog/kruchki-veshalki/Kryuchok-veshalka-13-polimer.html" TargetMode="External"/><Relationship Id="rId757" Type="http://schemas.openxmlformats.org/officeDocument/2006/relationships/hyperlink" Target="http://ooo-fialka.ru/catalog/perforirovanniy-krepezh/Ugolok-krepezhnyy-70-70-40-2-R.html" TargetMode="External"/><Relationship Id="rId799" Type="http://schemas.openxmlformats.org/officeDocument/2006/relationships/hyperlink" Target="http://ooo-fialka.ru/catalog/universalnie/Petlya-babochka-800-5-bez-vrezki-125-75-2-5-staraya-bronza.html" TargetMode="External"/><Relationship Id="rId51" Type="http://schemas.openxmlformats.org/officeDocument/2006/relationships/hyperlink" Target="http://ooo-fialka.ru/catalog/nikel/" TargetMode="External"/><Relationship Id="rId93" Type="http://schemas.openxmlformats.org/officeDocument/2006/relationships/hyperlink" Target="http://www.ooo-fialka.ru/catalog/zadvizhki/Zasov-3-016-malyy-tsink.html" TargetMode="External"/><Relationship Id="rId189" Type="http://schemas.openxmlformats.org/officeDocument/2006/relationships/hyperlink" Target="http://www.ooo-fialka.ru/catalog/petli-strely-standartnye/Petlya-strela-PS-600.html" TargetMode="External"/><Relationship Id="rId396" Type="http://schemas.openxmlformats.org/officeDocument/2006/relationships/hyperlink" Target="http://www.ooo-fialka.ru/catalog/stalnye-reshetki/Reshetka-ventilyatsionnaya-150-150-khrom-metallicheskaya.html" TargetMode="External"/><Relationship Id="rId561" Type="http://schemas.openxmlformats.org/officeDocument/2006/relationships/hyperlink" Target="http://ooo-fialka.ru/catalog/petli-fortochnie/Petlya-nakladnaya-PN-5-60-nikel.html" TargetMode="External"/><Relationship Id="rId617" Type="http://schemas.openxmlformats.org/officeDocument/2006/relationships/hyperlink" Target="http://www.ooo-fialka.ru/catalog/prochee/Zashchelka-magnitnaya-korichnevaya-.html" TargetMode="External"/><Relationship Id="rId659" Type="http://schemas.openxmlformats.org/officeDocument/2006/relationships/hyperlink" Target="http://www.ooo-fialka.ru/catalog/polimer/Petlya-PN-110-gorchichnaya-lev-N.html" TargetMode="External"/><Relationship Id="rId824" Type="http://schemas.openxmlformats.org/officeDocument/2006/relationships/hyperlink" Target="http://www.ooo-fialka.ru/catalog/zadvizhki/Zadvizhka-garazhnaya-ZG-2-500.html" TargetMode="External"/><Relationship Id="rId214" Type="http://schemas.openxmlformats.org/officeDocument/2006/relationships/hyperlink" Target="http://ooo-fialka.ru/catalog/rychki-knopki/Ruchka-knopka-RK-1-T-2-antik-bronza.html" TargetMode="External"/><Relationship Id="rId256" Type="http://schemas.openxmlformats.org/officeDocument/2006/relationships/hyperlink" Target="http://ooo-fialka.ru/catalog/rychki-derevannie/Ruchka-derevyannaya-TR-300.html" TargetMode="External"/><Relationship Id="rId298" Type="http://schemas.openxmlformats.org/officeDocument/2006/relationships/hyperlink" Target="http://www.ooo-fialka.ru/catalog/kruchki-veshalki/Kryuchok-2-kh-rozhkovyy-plastmassovyy-K.html" TargetMode="External"/><Relationship Id="rId421" Type="http://schemas.openxmlformats.org/officeDocument/2006/relationships/hyperlink" Target="http://www.ooo-fialka.ru/catalog/stalnye-reshetki/Reshetka-ventilyatsionnaya-200-200-khrom-metallicheskaya.html" TargetMode="External"/><Relationship Id="rId463" Type="http://schemas.openxmlformats.org/officeDocument/2006/relationships/hyperlink" Target="http://www.ooo-fialka.ru/catalog/mebelnaia-furnitura/Plastina-krepezhnaya-PK-120-120-20-2-tsink.html" TargetMode="External"/><Relationship Id="rId519" Type="http://schemas.openxmlformats.org/officeDocument/2006/relationships/hyperlink" Target="http://www.ooo-fialka.ru/catalog/dvernie-kruchki/Kryuchok-vetrovoy-KV-120.html" TargetMode="External"/><Relationship Id="rId670" Type="http://schemas.openxmlformats.org/officeDocument/2006/relationships/hyperlink" Target="http://www.ooo-fialka.ru/catalog/polimer/Petlya-PN-85-belaya-lev-N.html" TargetMode="External"/><Relationship Id="rId116" Type="http://schemas.openxmlformats.org/officeDocument/2006/relationships/hyperlink" Target="http://www.ooo-fialka.ru/catalog/shpingaleti/SHpingalet-60-mm-belyy.html" TargetMode="External"/><Relationship Id="rId158" Type="http://schemas.openxmlformats.org/officeDocument/2006/relationships/hyperlink" Target="http://www.ooo-fialka.ru/catalog/kronshteini/Kronshteyn-MK-40-40-K.html" TargetMode="External"/><Relationship Id="rId323" Type="http://schemas.openxmlformats.org/officeDocument/2006/relationships/hyperlink" Target="http://www.ooo-fialka.ru/catalog/mebelnie-ugolki/Ugolok-UM-50-tsink-N.html" TargetMode="External"/><Relationship Id="rId530" Type="http://schemas.openxmlformats.org/officeDocument/2006/relationships/hyperlink" Target="http://www.ooo-fialka.ru/catalog/mebelnie-opori/Rolik-vykatnoy-531-01.html" TargetMode="External"/><Relationship Id="rId726" Type="http://schemas.openxmlformats.org/officeDocument/2006/relationships/hyperlink" Target="http://www.ooo-fialka.ru/catalog/polimer/Petlya-85-levaya-bronza.html" TargetMode="External"/><Relationship Id="rId768" Type="http://schemas.openxmlformats.org/officeDocument/2006/relationships/hyperlink" Target="http://ooo-fialka.ru/catalog/rychki-derevannie/Ruchka-derevyannaya-TR-200-LAK.html" TargetMode="External"/><Relationship Id="rId20" Type="http://schemas.openxmlformats.org/officeDocument/2006/relationships/hyperlink" Target="http://ooo-fialka.ru/catalog/furnitura/petli/" TargetMode="External"/><Relationship Id="rId62" Type="http://schemas.openxmlformats.org/officeDocument/2006/relationships/hyperlink" Target="http://www.ooo-fialka.ru/catalog/universalnie/Petlya-Escur-100x70x2-5-zoloto-s-koronoy-BPP.html" TargetMode="External"/><Relationship Id="rId365" Type="http://schemas.openxmlformats.org/officeDocument/2006/relationships/hyperlink" Target="http://ooo-fialka.ru/catalog/petli-str&#32869;ly-polimernye/Petlya-strela-figurnaya-PSF-130-polimernoe-pokrytie.html" TargetMode="External"/><Relationship Id="rId572" Type="http://schemas.openxmlformats.org/officeDocument/2006/relationships/hyperlink" Target="http://ooo-fialka.ru/catalog/petli-kartochnie-i-drugie/Petlya-kartochnaya-40-50-nikel-N.html" TargetMode="External"/><Relationship Id="rId628" Type="http://schemas.openxmlformats.org/officeDocument/2006/relationships/hyperlink" Target="http://www.ooo-fialka.ru/catalog/kruchki-veshalki/Kryuchok-veshalka-24-polimer.html" TargetMode="External"/><Relationship Id="rId835" Type="http://schemas.openxmlformats.org/officeDocument/2006/relationships/hyperlink" Target="http://www.ooo-fialka.ru/catalog/prochee/Zamok-nakidnoy-L-35mm.html" TargetMode="External"/><Relationship Id="rId225" Type="http://schemas.openxmlformats.org/officeDocument/2006/relationships/hyperlink" Target="http://ooo-fialka.ru/catalog/rychki-skobi/Ruchka-skoba-RS-100-4-tsink-K.html" TargetMode="External"/><Relationship Id="rId267" Type="http://schemas.openxmlformats.org/officeDocument/2006/relationships/hyperlink" Target="http://www.ooo-fialka.ru/catalog/petli-garazhnie/Petlya-garazhnaya-s-sharom-D-22-mm.html" TargetMode="External"/><Relationship Id="rId432" Type="http://schemas.openxmlformats.org/officeDocument/2006/relationships/hyperlink" Target="http://www.ooo-fialka.ru/catalog/reshetki-s-zaglushkoy/Ventilyatsionnaya-reshetka-s-zaglushkoy-165-240-antik-bronza.html" TargetMode="External"/><Relationship Id="rId474" Type="http://schemas.openxmlformats.org/officeDocument/2006/relationships/hyperlink" Target="http://www.ooo-fialka.ru/catalog/mebelnie-ugolki/Ugolok-mebelnyy-30-30-tsink-K.html" TargetMode="External"/><Relationship Id="rId127" Type="http://schemas.openxmlformats.org/officeDocument/2006/relationships/hyperlink" Target="http://www.ooo-fialka.ru/catalog/shpingaleti/SHpingalet-SHF40-mm-korichnevyy.html" TargetMode="External"/><Relationship Id="rId681" Type="http://schemas.openxmlformats.org/officeDocument/2006/relationships/hyperlink" Target="http://www.ooo-fialka.ru/catalog/polimer/Petlya-PN-130-antik-med-prav-N.html" TargetMode="External"/><Relationship Id="rId737" Type="http://schemas.openxmlformats.org/officeDocument/2006/relationships/hyperlink" Target="http://ooo-fialka.ru/catalog/perforirovanniy-krepezh/Opora-balki-140-76-100-2-0-zakrytaya-tsink-4.html" TargetMode="External"/><Relationship Id="rId779" Type="http://schemas.openxmlformats.org/officeDocument/2006/relationships/hyperlink" Target="http://ooo-fialka.ru/catalog/rychki-derevannie/Ruchka-derevyannaya-TR-170-kruglaya-LAK.html" TargetMode="External"/><Relationship Id="rId31" Type="http://schemas.openxmlformats.org/officeDocument/2006/relationships/hyperlink" Target="http://ooo-fialka.ru/catalog/rychki-knopki/" TargetMode="External"/><Relationship Id="rId73" Type="http://schemas.openxmlformats.org/officeDocument/2006/relationships/hyperlink" Target="http://www.ooo-fialka.ru/catalog/zadvizhki/Zadvizhka-dvernaya-ZD-01-zoloto.html" TargetMode="External"/><Relationship Id="rId169" Type="http://schemas.openxmlformats.org/officeDocument/2006/relationships/hyperlink" Target="http://www.ooo-fialka.ru/catalog/petli-strely-figurnye/Petlya-strela-figurnaya-PSF-160-b-p.html" TargetMode="External"/><Relationship Id="rId334" Type="http://schemas.openxmlformats.org/officeDocument/2006/relationships/hyperlink" Target="http://www.ooo-fialka.ru/catalog/mebelnie-ugolki/Ugolok-mebelnyy-UM-25-tsink.html" TargetMode="External"/><Relationship Id="rId376" Type="http://schemas.openxmlformats.org/officeDocument/2006/relationships/hyperlink" Target="http://www.ooo-fialka.ru/catalog/zadvizhki/Zadvizhka-dvernaya-ZD-02-chernaya.html" TargetMode="External"/><Relationship Id="rId541" Type="http://schemas.openxmlformats.org/officeDocument/2006/relationships/hyperlink" Target="http://www.ooo-fialka.ru/catalog/proushiny-i-dr/Proboy-ushko-40-75-pryamaya-tsink-K.html" TargetMode="External"/><Relationship Id="rId583" Type="http://schemas.openxmlformats.org/officeDocument/2006/relationships/hyperlink" Target="http://ooo-fialka.ru/catalog/petli-kartochnie-i-drugie/Petlya-lombernaya-NB.html" TargetMode="External"/><Relationship Id="rId639" Type="http://schemas.openxmlformats.org/officeDocument/2006/relationships/hyperlink" Target="http://www.ooo-fialka.ru/catalog/kronshteini/Kronshteyn-dlya-polok-315kh200kh40-korichnevyy.html" TargetMode="External"/><Relationship Id="rId790" Type="http://schemas.openxmlformats.org/officeDocument/2006/relationships/hyperlink" Target="http://ooo-fialka.ru/catalog/universalnie/Petlya-babochka-800-3-bez-vrezki-75-63-2-5-latun.html" TargetMode="External"/><Relationship Id="rId804" Type="http://schemas.openxmlformats.org/officeDocument/2006/relationships/hyperlink" Target="http://ooo-fialka.ru/catalog/universalnie/Petlya-babochka-800-5-bez-vrezki-125-75-2-5-matovyy-khrom.html" TargetMode="External"/><Relationship Id="rId4" Type="http://schemas.openxmlformats.org/officeDocument/2006/relationships/hyperlink" Target="http://ooo-fialka.ru/catalog/zavertki-okonnie/Zavertka-ruchka-ZR-2-1.html" TargetMode="External"/><Relationship Id="rId180" Type="http://schemas.openxmlformats.org/officeDocument/2006/relationships/hyperlink" Target="http://www.ooo-fialka.ru/catalog/petli-strely-standartnye/Petlya-strela-PS-160.html" TargetMode="External"/><Relationship Id="rId236" Type="http://schemas.openxmlformats.org/officeDocument/2006/relationships/hyperlink" Target="http://ooo-fialka.ru/catalog/rychki-skobi/Ruchka-skoba-RSA-50-bronza.html" TargetMode="External"/><Relationship Id="rId278" Type="http://schemas.openxmlformats.org/officeDocument/2006/relationships/hyperlink" Target="http://www.ooo-fialka.ru/catalog/petli-garazhnie/Petlya-garazhnaya-s-sharom-D-50-mm.html" TargetMode="External"/><Relationship Id="rId401" Type="http://schemas.openxmlformats.org/officeDocument/2006/relationships/hyperlink" Target="http://www.ooo-fialka.ru/catalog/stalnye-reshetki/Reshetka-ventilyatsionnaya-150-300-khrom-metallicheskaya.html" TargetMode="External"/><Relationship Id="rId443" Type="http://schemas.openxmlformats.org/officeDocument/2006/relationships/hyperlink" Target="http://www.ooo-fialka.ru/catalog/reshetki-s-zaglushkoy/Ventilyatsionnaya-reshetka-s-zaglushkoy-200-200-antik-serebro.html" TargetMode="External"/><Relationship Id="rId650" Type="http://schemas.openxmlformats.org/officeDocument/2006/relationships/hyperlink" Target="http://www.ooo-fialka.ru/catalog/polimer/Petlya-PN-110-antik-zoloto-lev-N.html" TargetMode="External"/><Relationship Id="rId846" Type="http://schemas.openxmlformats.org/officeDocument/2006/relationships/hyperlink" Target="http://ooo-fialka.ru/catalog/petli-fortochnie/Petlya-nakladnaya-PN-5-60-tsink-Belarus.html" TargetMode="External"/><Relationship Id="rId303" Type="http://schemas.openxmlformats.org/officeDocument/2006/relationships/hyperlink" Target="http://www.ooo-fialka.ru/catalog/kruchki-veshalki/Kryuchok-veshalka-dvoynoy-antik-serebro.html" TargetMode="External"/><Relationship Id="rId485" Type="http://schemas.openxmlformats.org/officeDocument/2006/relationships/hyperlink" Target="http://www.ooo-fialka.ru/catalog/okonnaya-furnitura/Ugolok-50-tszh-R.html" TargetMode="External"/><Relationship Id="rId692" Type="http://schemas.openxmlformats.org/officeDocument/2006/relationships/hyperlink" Target="http://www.ooo-fialka.ru/catalog/petli-streli/Petlya-strela-PS-160-b-p.html" TargetMode="External"/><Relationship Id="rId706" Type="http://schemas.openxmlformats.org/officeDocument/2006/relationships/hyperlink" Target="http://ooo-fialka.ru/catalog/rychki-derevannie/Ruchka-derevyannaya-TR-250.html" TargetMode="External"/><Relationship Id="rId748" Type="http://schemas.openxmlformats.org/officeDocument/2006/relationships/hyperlink" Target="http://ooo-fialka.ru/catalog/perforirovanniy-krepezh/Soedinitel-prof-P60-27-odnourovnevyy.html" TargetMode="External"/><Relationship Id="rId42" Type="http://schemas.openxmlformats.org/officeDocument/2006/relationships/hyperlink" Target="http://ooo-fialka.ru/catalog/mebelnie-opori/" TargetMode="External"/><Relationship Id="rId84" Type="http://schemas.openxmlformats.org/officeDocument/2006/relationships/hyperlink" Target="http://www.ooo-fialka.ru/catalog/zadvizhki/Zadvizhka-SHP-100-pod-visyachiy-zamok-belaya.html" TargetMode="External"/><Relationship Id="rId138" Type="http://schemas.openxmlformats.org/officeDocument/2006/relationships/hyperlink" Target="http://www.ooo-fialka.ru/catalog/kronshteini/Kronshteyn-Apecs-SB-1-150-125-W.html" TargetMode="External"/><Relationship Id="rId345" Type="http://schemas.openxmlformats.org/officeDocument/2006/relationships/hyperlink" Target="http://www.ooo-fialka.ru/catalog/mebelnie-ugolki/Ugolnik-30-tsink-Nytva.html" TargetMode="External"/><Relationship Id="rId387" Type="http://schemas.openxmlformats.org/officeDocument/2006/relationships/hyperlink" Target="http://www.ooo-fialka.ru/catalog/stalnye-reshetki/Reshetka-ventilyatsionnaya-100-200-bronza-metallicheskaya.html" TargetMode="External"/><Relationship Id="rId510" Type="http://schemas.openxmlformats.org/officeDocument/2006/relationships/hyperlink" Target="http://www.ooo-fialka.ru/catalog/cink/Petlya-nakladnaya-PN-85-levaya-tsink-N.html" TargetMode="External"/><Relationship Id="rId552" Type="http://schemas.openxmlformats.org/officeDocument/2006/relationships/hyperlink" Target="http://www.ooo-fialka.ru/catalog/proushiny-i-dr/Proushina-ploskaya-28-77-tsink.html" TargetMode="External"/><Relationship Id="rId594" Type="http://schemas.openxmlformats.org/officeDocument/2006/relationships/hyperlink" Target="http://www.ooo-fialka.ru/catalog/petli-strely-standartnye/Petlya-strela-PS-750.html" TargetMode="External"/><Relationship Id="rId608" Type="http://schemas.openxmlformats.org/officeDocument/2006/relationships/hyperlink" Target="http://www.ooo-fialka.ru/catalog/rychki-skobi/Ruchka-skoba-RS-100-3-belaya-K.html" TargetMode="External"/><Relationship Id="rId815" Type="http://schemas.openxmlformats.org/officeDocument/2006/relationships/hyperlink" Target="http://ooo-fialka.ru/catalog/universalnie/Petlya-dvernaya-PD-65-belaya.html?clear_cache=Y" TargetMode="External"/><Relationship Id="rId191" Type="http://schemas.openxmlformats.org/officeDocument/2006/relationships/hyperlink" Target="http://ooo-fialka.ru/catalog/rychki-knopki/Ruchka-knopka-Bs1-svetlaya.html" TargetMode="External"/><Relationship Id="rId205" Type="http://schemas.openxmlformats.org/officeDocument/2006/relationships/hyperlink" Target="http://ooo-fialka.ru/catalog/rychki-knopki/Ruchka-knopka-Ms-2-svetlaya.html" TargetMode="External"/><Relationship Id="rId247" Type="http://schemas.openxmlformats.org/officeDocument/2006/relationships/hyperlink" Target="http://ooo-fialka.ru/catalog/rychki-otkidnie/Ruchka-dlya-pogreba-antik-serebro.html" TargetMode="External"/><Relationship Id="rId412" Type="http://schemas.openxmlformats.org/officeDocument/2006/relationships/hyperlink" Target="http://www.ooo-fialka.ru/catalog/stalnye-reshetki/Reshetka-ventilyatsionnaya-175-350-antik-metallicheskaya.htmlhttp:/www.ooo-fialka.ru/catalog/stalnye-reshetki/Reshetka-ventilyatsionnaya-175-350-antik-metallicheskaya.html" TargetMode="External"/><Relationship Id="rId107" Type="http://schemas.openxmlformats.org/officeDocument/2006/relationships/hyperlink" Target="http://www.ooo-fialka.ru/catalog/shpingaleti/SHpingalet-30-mm-belyy.html" TargetMode="External"/><Relationship Id="rId289" Type="http://schemas.openxmlformats.org/officeDocument/2006/relationships/hyperlink" Target="http://www.ooo-fialka.ru/catalog/petli-vvertnie/Petlya-vvertnaya-PVv-1-tsink.html" TargetMode="External"/><Relationship Id="rId454" Type="http://schemas.openxmlformats.org/officeDocument/2006/relationships/hyperlink" Target="http://www.ooo-fialka.ru/catalog/mebelnaia-furnitura/Vint-konfirmat-7-50-tsink-K.html" TargetMode="External"/><Relationship Id="rId496" Type="http://schemas.openxmlformats.org/officeDocument/2006/relationships/hyperlink" Target="http://www.ooo-fialka.ru/catalog/cink/Petlya-130-levaya-tsink.html" TargetMode="External"/><Relationship Id="rId661" Type="http://schemas.openxmlformats.org/officeDocument/2006/relationships/hyperlink" Target="http://www.ooo-fialka.ru/catalog/polimer/Petlya-PN-110-korichnevaya-lev-N.html" TargetMode="External"/><Relationship Id="rId717" Type="http://schemas.openxmlformats.org/officeDocument/2006/relationships/hyperlink" Target="http://www.ooo-fialka.ru/catalog/polimer/Petlya-130-pravaya-belaya.html" TargetMode="External"/><Relationship Id="rId759" Type="http://schemas.openxmlformats.org/officeDocument/2006/relationships/hyperlink" Target="http://ooo-fialka.ru/catalog/perforirovanniy-krepezh/Ugolok-krepezhnyy-80-80-40-2-R.html" TargetMode="External"/><Relationship Id="rId11" Type="http://schemas.openxmlformats.org/officeDocument/2006/relationships/hyperlink" Target="http://ooo-fialka.ru/catalog/zavertki-okonnie/Zavertka-fortochnaya-ZF-nikel.html" TargetMode="External"/><Relationship Id="rId53" Type="http://schemas.openxmlformats.org/officeDocument/2006/relationships/hyperlink" Target="http://ooo-fialka.ru/catalog/zavertki-okonnie/Zavertka-fortochnaya-ZF-2-polimer-K.html" TargetMode="External"/><Relationship Id="rId149" Type="http://schemas.openxmlformats.org/officeDocument/2006/relationships/hyperlink" Target="http://www.ooo-fialka.ru/catalog/kronshteini/Kronshteyn-Apecs-SB-1-300-250-W.html" TargetMode="External"/><Relationship Id="rId314" Type="http://schemas.openxmlformats.org/officeDocument/2006/relationships/hyperlink" Target="http://www.ooo-fialka.ru/catalog/kruchki-veshalki/Kryuchok-veshalka-11-serebro.html" TargetMode="External"/><Relationship Id="rId356" Type="http://schemas.openxmlformats.org/officeDocument/2006/relationships/hyperlink" Target="http://www.ooo-fialka.ru/catalog/kruchki-veshalki/Kryuchok-veshalka-15-polimer.html" TargetMode="External"/><Relationship Id="rId398" Type="http://schemas.openxmlformats.org/officeDocument/2006/relationships/hyperlink" Target="http://www.ooo-fialka.ru/catalog/stalnye-reshetki/Reshetka-ventilyatsionnaya-150-300-belaya-metallicheskaya.html" TargetMode="External"/><Relationship Id="rId521" Type="http://schemas.openxmlformats.org/officeDocument/2006/relationships/hyperlink" Target="http://www.ooo-fialka.ru/catalog/mebelnie-opori/Opora-plastmassovaya-4.html" TargetMode="External"/><Relationship Id="rId563" Type="http://schemas.openxmlformats.org/officeDocument/2006/relationships/hyperlink" Target="http://ooo-fialka.ru/catalog/petli-fortochnie/Petlya-nakladnaya-PN-5-60-tsink-Belarus.html" TargetMode="External"/><Relationship Id="rId619" Type="http://schemas.openxmlformats.org/officeDocument/2006/relationships/hyperlink" Target="http://www.ooo-fialka.ru/catalog/zadvizhki/Zadvizhka-nakladnaya-ZT-2-70-tsink.html" TargetMode="External"/><Relationship Id="rId770" Type="http://schemas.openxmlformats.org/officeDocument/2006/relationships/hyperlink" Target="http://ooo-fialka.ru/catalog/rychki-derevannie/Ruchka-derevyannaya-TR-300-LAK.html" TargetMode="External"/><Relationship Id="rId95" Type="http://schemas.openxmlformats.org/officeDocument/2006/relationships/hyperlink" Target="http://www.ooo-fialka.ru/catalog/zadvizhki/Zasov-s-tsepochkoy-2009-lak-zoloto.html" TargetMode="External"/><Relationship Id="rId160" Type="http://schemas.openxmlformats.org/officeDocument/2006/relationships/hyperlink" Target="http://www.ooo-fialka.ru/catalog/kronshteini/Kronshteyn-MK-60-60-K.html" TargetMode="External"/><Relationship Id="rId216" Type="http://schemas.openxmlformats.org/officeDocument/2006/relationships/hyperlink" Target="http://ooo-fialka.ru/catalog/rychki-knopki/Ruchka-knopka-RK-1-T-2-beloe-serebro.html" TargetMode="External"/><Relationship Id="rId423" Type="http://schemas.openxmlformats.org/officeDocument/2006/relationships/hyperlink" Target="http://www.ooo-fialka.ru/catalog/stalnye-reshetki/Reshetka-ventilyatsionnaya-250-250-belyy-metallicheskaya.html" TargetMode="External"/><Relationship Id="rId826" Type="http://schemas.openxmlformats.org/officeDocument/2006/relationships/hyperlink" Target="http://www.ooo-fialka.ru/catalog/zadvizhki/Zadvizhka-garazhnaya-ZG-3-400.html" TargetMode="External"/><Relationship Id="rId258" Type="http://schemas.openxmlformats.org/officeDocument/2006/relationships/hyperlink" Target="http://www.ooo-fialka.ru/catalog/krepezhnye-ugolki/Ugolok-krepezhnyy-70-70-55-2-ne-usil-R.html" TargetMode="External"/><Relationship Id="rId465" Type="http://schemas.openxmlformats.org/officeDocument/2006/relationships/hyperlink" Target="http://www.ooo-fialka.ru/catalog/mebelnaia-furnitura/Podveska-16-105-tsink-N.html" TargetMode="External"/><Relationship Id="rId630" Type="http://schemas.openxmlformats.org/officeDocument/2006/relationships/hyperlink" Target="http://www.ooo-fialka.ru/catalog/cink/Petlya-nakladnaya-PN-70-levaya-tsink-K.html" TargetMode="External"/><Relationship Id="rId672" Type="http://schemas.openxmlformats.org/officeDocument/2006/relationships/hyperlink" Target="http://www.ooo-fialka.ru/catalog/polimer/Petlya-PN-85-gorchichnaya-prav-N.html" TargetMode="External"/><Relationship Id="rId728" Type="http://schemas.openxmlformats.org/officeDocument/2006/relationships/hyperlink" Target="http://www.ooo-fialka.ru/catalog/polimer/Petlya-85-levaya-zoloto.html" TargetMode="External"/><Relationship Id="rId22" Type="http://schemas.openxmlformats.org/officeDocument/2006/relationships/hyperlink" Target="http://ooo-fialka.ru/catalog/ventilacionnie-reshetki/" TargetMode="External"/><Relationship Id="rId64" Type="http://schemas.openxmlformats.org/officeDocument/2006/relationships/hyperlink" Target="http://www.ooo-fialka.ru/catalog/petli-fortochnie/Petlya-fortochnaya-PN-40-med-BEL.html" TargetMode="External"/><Relationship Id="rId118" Type="http://schemas.openxmlformats.org/officeDocument/2006/relationships/hyperlink" Target="http://www.ooo-fialka.ru/catalog/shpingaleti/SHpingalet-60-mm-bronza.html" TargetMode="External"/><Relationship Id="rId325" Type="http://schemas.openxmlformats.org/officeDocument/2006/relationships/hyperlink" Target="http://www.ooo-fialka.ru/catalog/mebelnie-ugolki/Ugolok-UM-80-tsink-N.html" TargetMode="External"/><Relationship Id="rId367" Type="http://schemas.openxmlformats.org/officeDocument/2006/relationships/hyperlink" Target="http://ooo-fialka.ru/catalog/petli-strely-polimernye/Petlya-strela-figurnaya-PSF-600-polimernoe-pokrytie.html" TargetMode="External"/><Relationship Id="rId532" Type="http://schemas.openxmlformats.org/officeDocument/2006/relationships/hyperlink" Target="http://www.ooo-fialka.ru/catalog/dvernie-pruzhiny/Pruzhina-dvernaya-300-mm-b-p.html" TargetMode="External"/><Relationship Id="rId574" Type="http://schemas.openxmlformats.org/officeDocument/2006/relationships/hyperlink" Target="http://ooo-fialka.ru/catalog/petli-kartochnie-i-drugie/Petlya-kartochnaya-22-24-N.html" TargetMode="External"/><Relationship Id="rId171" Type="http://schemas.openxmlformats.org/officeDocument/2006/relationships/hyperlink" Target="http://www.ooo-fialka.ru/catalog/petli-strely-figurnye/Petlya-strela-figurnaya-PSF-250-b-p.html" TargetMode="External"/><Relationship Id="rId227" Type="http://schemas.openxmlformats.org/officeDocument/2006/relationships/hyperlink" Target="http://ooo-fialka.ru/catalog/rychki-skobi/Ruchka-skoba-RS-80-tsink.html" TargetMode="External"/><Relationship Id="rId781" Type="http://schemas.openxmlformats.org/officeDocument/2006/relationships/hyperlink" Target="http://ooo-fialka.ru/catalog/rychki-derevannie/Ruchka-derevyannaya-TR-250-kruglaya-LAK.html" TargetMode="External"/><Relationship Id="rId837" Type="http://schemas.openxmlformats.org/officeDocument/2006/relationships/hyperlink" Target="http://www.ooo-fialka.ru/catalog/zadvizhki/Zadvizhka-dvernaya-ZD-08-med.html" TargetMode="External"/><Relationship Id="rId269" Type="http://schemas.openxmlformats.org/officeDocument/2006/relationships/hyperlink" Target="http://www.ooo-fialka.ru/catalog/petli-garazhnie/Petlya-garazhnaya-s-sharom-D-30-mm.html" TargetMode="External"/><Relationship Id="rId434" Type="http://schemas.openxmlformats.org/officeDocument/2006/relationships/hyperlink" Target="http://www.ooo-fialka.ru/catalog/reshetki-s-zaglushkoy/Ventilyatsionnaya-reshetka-s-zaglushkoy-200-200-zoloto.html" TargetMode="External"/><Relationship Id="rId476" Type="http://schemas.openxmlformats.org/officeDocument/2006/relationships/hyperlink" Target="http://www.ooo-fialka.ru/catalog/mebelnie-ugolki/Ugolok-mebelnyy-32kh32kh25kh2-0.html" TargetMode="External"/><Relationship Id="rId641" Type="http://schemas.openxmlformats.org/officeDocument/2006/relationships/hyperlink" Target="http://ooo-fialka.ru/catalog/rychki-derevannie/Ruchka-derevyannaya-RS-150.html" TargetMode="External"/><Relationship Id="rId683" Type="http://schemas.openxmlformats.org/officeDocument/2006/relationships/hyperlink" Target="http://www.ooo-fialka.ru/catalog/polimer/Petlya-PN-130-belaya-prav-N.html" TargetMode="External"/><Relationship Id="rId739" Type="http://schemas.openxmlformats.org/officeDocument/2006/relationships/hyperlink" Target="http://ooo-fialka.ru/catalog/perforirovanniy-krepezh/Opora-balki-140-76-50-2-0-zakrytaya-tsink-6.html" TargetMode="External"/><Relationship Id="rId33" Type="http://schemas.openxmlformats.org/officeDocument/2006/relationships/hyperlink" Target="http://ooo-fialka.ru/catalog/rychki-otkidnie/" TargetMode="External"/><Relationship Id="rId129" Type="http://schemas.openxmlformats.org/officeDocument/2006/relationships/hyperlink" Target="http://www.ooo-fialka.ru/catalog/shpingaleti/SHpingalet-SHF50-mm-zoloto.html" TargetMode="External"/><Relationship Id="rId280" Type="http://schemas.openxmlformats.org/officeDocument/2006/relationships/hyperlink" Target="http://www.ooo-fialka.ru/catalog/proushiny-i-dr/Proushina-ploskaya-75-40-tsink-R.html" TargetMode="External"/><Relationship Id="rId336" Type="http://schemas.openxmlformats.org/officeDocument/2006/relationships/hyperlink" Target="http://www.ooo-fialka.ru/catalog/mebelnie-ugolki/Ugolok-mebelnyy-UM-40-01-tsink.html" TargetMode="External"/><Relationship Id="rId501" Type="http://schemas.openxmlformats.org/officeDocument/2006/relationships/hyperlink" Target="http://www.ooo-fialka.ru/catalog/cink/Petlya-dvernaya-PN-110-pravaya-tsink-K.html" TargetMode="External"/><Relationship Id="rId543" Type="http://schemas.openxmlformats.org/officeDocument/2006/relationships/hyperlink" Target="http://www.ooo-fialka.ru/catalog/proushiny-i-dr/Proboy-ushko-40-90-pryamoe-tsink-K.html" TargetMode="External"/><Relationship Id="rId75" Type="http://schemas.openxmlformats.org/officeDocument/2006/relationships/hyperlink" Target="http://www.ooo-fialka.ru/catalog/zadvizhki/Zadvizhka-dvernaya-ZD-02-polimer.html" TargetMode="External"/><Relationship Id="rId140" Type="http://schemas.openxmlformats.org/officeDocument/2006/relationships/hyperlink" Target="http://www.ooo-fialka.ru/catalog/kronshteini/Kronshteyn-Apecs-SB-1-175-150-BR.html" TargetMode="External"/><Relationship Id="rId182" Type="http://schemas.openxmlformats.org/officeDocument/2006/relationships/hyperlink" Target="http://www.ooo-fialka.ru/catalog/petli-strely-standartnye/Petlya-strela-PS-210.html" TargetMode="External"/><Relationship Id="rId378" Type="http://schemas.openxmlformats.org/officeDocument/2006/relationships/hyperlink" Target="http://www.ooo-fialka.ru/catalog/zadvizhki/Zadvizhka-dvernaya-ZD-06-serebro.html" TargetMode="External"/><Relationship Id="rId403" Type="http://schemas.openxmlformats.org/officeDocument/2006/relationships/hyperlink" Target="http://www.ooo-fialka.ru/catalog/stalnye-reshetki/Reshetka-ventilyatsionnaya-160-230-belaya-metallicheskaya.html" TargetMode="External"/><Relationship Id="rId585" Type="http://schemas.openxmlformats.org/officeDocument/2006/relationships/hyperlink" Target="http://www.ooo-fialka.ru/catalog/petli-strely-standartnye/Petlya-strela-PS-210-N.html" TargetMode="External"/><Relationship Id="rId750" Type="http://schemas.openxmlformats.org/officeDocument/2006/relationships/hyperlink" Target="http://ooo-fialka.ru/catalog/perforirovanniy-krepezh/Ugolok-krepezhnyy-55-70-usil-TSink-N.html" TargetMode="External"/><Relationship Id="rId792" Type="http://schemas.openxmlformats.org/officeDocument/2006/relationships/hyperlink" Target="http://ooo-fialka.ru/catalog/universalnie/Petlya-babochka-800-3-bez-vrezki-75-63-2-5-matovyy-khrom.html" TargetMode="External"/><Relationship Id="rId806" Type="http://schemas.openxmlformats.org/officeDocument/2006/relationships/hyperlink" Target="http://www.ooo-fialka.ru/catalog/zadvizhki/Zadvizhka-nakladnaya-ZT5-polimer-K.html" TargetMode="External"/><Relationship Id="rId848" Type="http://schemas.openxmlformats.org/officeDocument/2006/relationships/hyperlink" Target="http://www.ooo-fialka.ru/catalog/zadvizhki/Zadvizhka-nakladnaya-ZT-2-100-tsink.html" TargetMode="External"/><Relationship Id="rId6" Type="http://schemas.openxmlformats.org/officeDocument/2006/relationships/hyperlink" Target="http://ooo-fialka.ru/catalog/zavertki-okonnie/Zavertka-ruchka-R-1-nikel.html" TargetMode="External"/><Relationship Id="rId238" Type="http://schemas.openxmlformats.org/officeDocument/2006/relationships/hyperlink" Target="http://ooo-fialka.ru/catalog/rychki-skobi/Ruchka-skoba-RSA-50-khrom.html" TargetMode="External"/><Relationship Id="rId445" Type="http://schemas.openxmlformats.org/officeDocument/2006/relationships/hyperlink" Target="http://www.ooo-fialka.ru/catalog/reshetki-s-zaglushkoy/Ventilyatsionnaya-reshetka-s-zaglushkoy-160-160-antik-bronza.html" TargetMode="External"/><Relationship Id="rId487" Type="http://schemas.openxmlformats.org/officeDocument/2006/relationships/hyperlink" Target="http://www.ooo-fialka.ru/catalog/okonnaya-furnitura/Ugolok-75-1-tsink.html" TargetMode="External"/><Relationship Id="rId610" Type="http://schemas.openxmlformats.org/officeDocument/2006/relationships/hyperlink" Target="http://www.ooo-fialka.ru/catalog/rychki-skobi/Ruchka-skoba-RS-80-3-belaya-K.html" TargetMode="External"/><Relationship Id="rId652" Type="http://schemas.openxmlformats.org/officeDocument/2006/relationships/hyperlink" Target="http://www.ooo-fialka.ru/catalog/polimer/Petlya-PN-110-antik-med-lev-N.html" TargetMode="External"/><Relationship Id="rId694" Type="http://schemas.openxmlformats.org/officeDocument/2006/relationships/hyperlink" Target="http://www.ooo-fialka.ru/catalog/petli-streli/Petlya-strela-PS-250-b-p.html" TargetMode="External"/><Relationship Id="rId708" Type="http://schemas.openxmlformats.org/officeDocument/2006/relationships/hyperlink" Target="http://www.ooo-fialka.ru/catalog/polimer/Petlya-110-levaya-belaya.html" TargetMode="External"/><Relationship Id="rId291" Type="http://schemas.openxmlformats.org/officeDocument/2006/relationships/hyperlink" Target="http://www.ooo-fialka.ru/catalog/petli-vvertnie/Petlya-vvertnaya-PVv-2-tsink.html" TargetMode="External"/><Relationship Id="rId305" Type="http://schemas.openxmlformats.org/officeDocument/2006/relationships/hyperlink" Target="http://www.ooo-fialka.ru/catalog/kruchki-veshalki/Kryuchok-veshalka-dvoynoy-antik-zoloto.html" TargetMode="External"/><Relationship Id="rId347" Type="http://schemas.openxmlformats.org/officeDocument/2006/relationships/hyperlink" Target="http://www.ooo-fialka.ru/catalog/kruchki-veshalki/Kryuchok-veshalka-1-tsink.html" TargetMode="External"/><Relationship Id="rId512" Type="http://schemas.openxmlformats.org/officeDocument/2006/relationships/hyperlink" Target="http://www.ooo-fialka.ru/catalog/dvernie-kruchki/Kryuchok-vetrovoy-KR-100-mm-tsink.html" TargetMode="External"/><Relationship Id="rId44" Type="http://schemas.openxmlformats.org/officeDocument/2006/relationships/hyperlink" Target="http://ooo-fialka.ru/catalog/zadvizhki/" TargetMode="External"/><Relationship Id="rId86" Type="http://schemas.openxmlformats.org/officeDocument/2006/relationships/hyperlink" Target="http://www.ooo-fialka.ru/catalog/zadvizhki/Zadvizhka-SHP-100-pod-visyachiy-zamok-tsink.html" TargetMode="External"/><Relationship Id="rId151" Type="http://schemas.openxmlformats.org/officeDocument/2006/relationships/hyperlink" Target="http://www.ooo-fialka.ru/catalog/kronshteini/Kronshteyn-Apecs-SB-1-350-300-W.html" TargetMode="External"/><Relationship Id="rId389" Type="http://schemas.openxmlformats.org/officeDocument/2006/relationships/hyperlink" Target="http://www.ooo-fialka.ru/catalog/stalnye-reshetki/Reshetka-ventilyatsionnaya-100-200-khrom-metallicheskaya.html" TargetMode="External"/><Relationship Id="rId554" Type="http://schemas.openxmlformats.org/officeDocument/2006/relationships/hyperlink" Target="http://www.ooo-fialka.ru/catalog/proushiny-i-dr/Proushina-ploskaya-70-30-tsink-N.html" TargetMode="External"/><Relationship Id="rId596" Type="http://schemas.openxmlformats.org/officeDocument/2006/relationships/hyperlink" Target="http://www.ooo-fialka.ru/catalog/petli-strely-polimernye/Petlya-strela-PS-210-polimer-N.html" TargetMode="External"/><Relationship Id="rId761" Type="http://schemas.openxmlformats.org/officeDocument/2006/relationships/hyperlink" Target="http://ooo-fialka.ru/catalog/perforirovanniy-krepezh/Ugolok-krepezhnyy-80-80-80-2-R.html" TargetMode="External"/><Relationship Id="rId817" Type="http://schemas.openxmlformats.org/officeDocument/2006/relationships/hyperlink" Target="http://www.ooo-fialka.ru/catalog/zadvizhki/Zadvizhka-vorotnaya-ZT-150-zelenaya.html" TargetMode="External"/><Relationship Id="rId193" Type="http://schemas.openxmlformats.org/officeDocument/2006/relationships/hyperlink" Target="http://ooo-fialka.ru/catalog/rychki-knopki/Ruchka-knopka-Bt1-temnaya.html" TargetMode="External"/><Relationship Id="rId207" Type="http://schemas.openxmlformats.org/officeDocument/2006/relationships/hyperlink" Target="http://ooo-fialka.ru/catalog/rychki-knopki/Ruchka-knopka-belaya.html" TargetMode="External"/><Relationship Id="rId249" Type="http://schemas.openxmlformats.org/officeDocument/2006/relationships/hyperlink" Target="http://ooo-fialka.ru/catalog/rychki-otkidnie/Ruchka-dlya-pogreba-tsink-K.html" TargetMode="External"/><Relationship Id="rId414" Type="http://schemas.openxmlformats.org/officeDocument/2006/relationships/hyperlink" Target="http://www.ooo-fialka.ru/catalog/stalnye-reshetki/Reshetka-ventilyatsionnaya-175-350-bronza-metallicheskaya.html" TargetMode="External"/><Relationship Id="rId456" Type="http://schemas.openxmlformats.org/officeDocument/2006/relationships/hyperlink" Target="http://www.ooo-fialka.ru/catalog/mebelnaia-furnitura/Nabor-dlya-steklyannykh-dverey.html" TargetMode="External"/><Relationship Id="rId498" Type="http://schemas.openxmlformats.org/officeDocument/2006/relationships/hyperlink" Target="http://www.ooo-fialka.ru/catalog/cink/Petlya-85-levaya-tsink.html" TargetMode="External"/><Relationship Id="rId621" Type="http://schemas.openxmlformats.org/officeDocument/2006/relationships/hyperlink" Target="http://www.ooo-fialka.ru/catalog/zadvizhki/Zadvizhka-nakladnaya-ZT-2-100-tsink.html" TargetMode="External"/><Relationship Id="rId663" Type="http://schemas.openxmlformats.org/officeDocument/2006/relationships/hyperlink" Target="http://www.ooo-fialka.ru/catalog/polimer/Petlya-PN-85-antik-bronza-prav-N.html" TargetMode="External"/><Relationship Id="rId13" Type="http://schemas.openxmlformats.org/officeDocument/2006/relationships/hyperlink" Target="http://ooo-fialka.ru/catalog/zavertki-okonnie/Ruchka-dlya-plastmassovykh-okon.html" TargetMode="External"/><Relationship Id="rId109" Type="http://schemas.openxmlformats.org/officeDocument/2006/relationships/hyperlink" Target="http://www.ooo-fialka.ru/catalog/shpingaleti/SHpingalet-30-mm-bronza.html" TargetMode="External"/><Relationship Id="rId260" Type="http://schemas.openxmlformats.org/officeDocument/2006/relationships/hyperlink" Target="http://www.ooo-fialka.ru/catalog/krepezhnye-ugolki/Ugolok-krepezhnyy-90-90-65-2-R.html" TargetMode="External"/><Relationship Id="rId316" Type="http://schemas.openxmlformats.org/officeDocument/2006/relationships/hyperlink" Target="http://www.ooo-fialka.ru/catalog/kruchki-veshalki/Kryuchok-odinarnyy-tsink-N.html" TargetMode="External"/><Relationship Id="rId523" Type="http://schemas.openxmlformats.org/officeDocument/2006/relationships/hyperlink" Target="http://www.ooo-fialka.ru/catalog/mebelnie-opori/Opora-plastmassovaya-6.html" TargetMode="External"/><Relationship Id="rId719" Type="http://schemas.openxmlformats.org/officeDocument/2006/relationships/hyperlink" Target="http://www.ooo-fialka.ru/catalog/polimer/Petlya-130-pravaya-bronza.html" TargetMode="External"/><Relationship Id="rId55" Type="http://schemas.openxmlformats.org/officeDocument/2006/relationships/hyperlink" Target="http://ooo-fialka.ru/catalog/zavertki-okonnie/Ruchka-litaya-okonnaya-RO-1-belaya.html" TargetMode="External"/><Relationship Id="rId97" Type="http://schemas.openxmlformats.org/officeDocument/2006/relationships/hyperlink" Target="http://www.ooo-fialka.ru/catalog/dvernie-nakladki/Nakladka-dvernaya-ND-tsink.html" TargetMode="External"/><Relationship Id="rId120" Type="http://schemas.openxmlformats.org/officeDocument/2006/relationships/hyperlink" Target="http://www.ooo-fialka.ru/catalog/shpingaleti/SHpingalet-SHP-30-mm-lak-zoloto.html" TargetMode="External"/><Relationship Id="rId358" Type="http://schemas.openxmlformats.org/officeDocument/2006/relationships/hyperlink" Target="http://www.ooo-fialka.ru/catalog/kruchki-veshalki/Kryuchok-veshalka-17-polimer.html" TargetMode="External"/><Relationship Id="rId565" Type="http://schemas.openxmlformats.org/officeDocument/2006/relationships/hyperlink" Target="http://ooo-fialka.ru/catalog/petli-fortochnie/Petlya-fortochnaya-PN-5-60-bronza.html" TargetMode="External"/><Relationship Id="rId730" Type="http://schemas.openxmlformats.org/officeDocument/2006/relationships/hyperlink" Target="http://www.ooo-fialka.ru/catalog/polimer/Petlya-85-levaya-antik.html" TargetMode="External"/><Relationship Id="rId772" Type="http://schemas.openxmlformats.org/officeDocument/2006/relationships/hyperlink" Target="http://ooo-fialka.ru/catalog/rychki-derevannie/Ruchka-derevyannaya-TR-140-kruglaya.html" TargetMode="External"/><Relationship Id="rId828" Type="http://schemas.openxmlformats.org/officeDocument/2006/relationships/hyperlink" Target="http://www.ooo-fialka.ru/catalog/zadvizhki/Zadvizhka-dvernaya-ZD-04-tsink.html" TargetMode="External"/><Relationship Id="rId162" Type="http://schemas.openxmlformats.org/officeDocument/2006/relationships/hyperlink" Target="http://www.ooo-fialka.ru/catalog/kronshteini/Kronshteyn-MK-100-100.html" TargetMode="External"/><Relationship Id="rId218" Type="http://schemas.openxmlformats.org/officeDocument/2006/relationships/hyperlink" Target="http://ooo-fialka.ru/catalog/rychki-knopki/Ruchka-knopka-RK-1-tip-2-chernaya.html" TargetMode="External"/><Relationship Id="rId425" Type="http://schemas.openxmlformats.org/officeDocument/2006/relationships/hyperlink" Target="http://www.ooo-fialka.ru/catalog/stalnye-reshetki/Reshetka-ventilyatsionnaya-250-250-zoloto-metallicheskaya.html" TargetMode="External"/><Relationship Id="rId467" Type="http://schemas.openxmlformats.org/officeDocument/2006/relationships/hyperlink" Target="http://www.ooo-fialka.ru/catalog/mebelnaia-furnitura/Podveska-mebelnaya-5-1a-L-65-tsink.html" TargetMode="External"/><Relationship Id="rId632" Type="http://schemas.openxmlformats.org/officeDocument/2006/relationships/hyperlink" Target="http://www.ooo-fialka.ru/catalog/kronshteini/Kronshteyn-dlya-polok-115kh80kh40-belyy.html" TargetMode="External"/><Relationship Id="rId271" Type="http://schemas.openxmlformats.org/officeDocument/2006/relationships/hyperlink" Target="http://www.ooo-fialka.ru/catalog/petli-garazhnie/Petlya-garazhnaya-s-sharom-D-34-mm.html" TargetMode="External"/><Relationship Id="rId674" Type="http://schemas.openxmlformats.org/officeDocument/2006/relationships/hyperlink" Target="http://www.ooo-fialka.ru/catalog/polimer/Petlya-PN-85-korichnevaya-lev-N.html" TargetMode="External"/><Relationship Id="rId24" Type="http://schemas.openxmlformats.org/officeDocument/2006/relationships/hyperlink" Target="http://www.ooo-fialka.ru/catalog/zadvizhki/Zadvizhka-vorotnaya-ZT-150-tsink.html" TargetMode="External"/><Relationship Id="rId66" Type="http://schemas.openxmlformats.org/officeDocument/2006/relationships/hyperlink" Target="http://www.ooo-fialka.ru/catalog/petli-fortochnie/Petlya-fortochnaya-PN-60-med-BEL.html" TargetMode="External"/><Relationship Id="rId131" Type="http://schemas.openxmlformats.org/officeDocument/2006/relationships/hyperlink" Target="http://www.ooo-fialka.ru/catalog/shpingaleti/SHpingalet-SHF60-mm-belyy.html" TargetMode="External"/><Relationship Id="rId327" Type="http://schemas.openxmlformats.org/officeDocument/2006/relationships/hyperlink" Target="http://www.ooo-fialka.ru/catalog/mebelnie-ugolki/Ugolok-mebelnyy-UM-20-20-16-tsink.html" TargetMode="External"/><Relationship Id="rId369" Type="http://schemas.openxmlformats.org/officeDocument/2006/relationships/hyperlink" Target="http://ooo-fialka.ru/catalog/petli-strely-polimernye/Petlya-strela-figurnaya-PSF-500-polimernoe-pokrytie.html" TargetMode="External"/><Relationship Id="rId534" Type="http://schemas.openxmlformats.org/officeDocument/2006/relationships/hyperlink" Target="http://www.ooo-fialka.ru/catalog/dvernie-pruzhiny/Pruzhina-dvernaya-D-18-5-mm-tsink.html" TargetMode="External"/><Relationship Id="rId576" Type="http://schemas.openxmlformats.org/officeDocument/2006/relationships/hyperlink" Target="http://ooo-fialka.ru/catalog/petli-kartochnie-i-drugie/Petlya-kartochnaya-3-3-B-40-128-N.html" TargetMode="External"/><Relationship Id="rId741" Type="http://schemas.openxmlformats.org/officeDocument/2006/relationships/hyperlink" Target="http://ooo-fialka.ru/catalog/perforirovanniy-krepezh/Plastina-krepezhnaya-100-240-2-0-tsink-R.html" TargetMode="External"/><Relationship Id="rId783" Type="http://schemas.openxmlformats.org/officeDocument/2006/relationships/hyperlink" Target="http://ooo-fialka.ru/catalog/rychki-derevannie/Ruchka-derevyannaya-TR-140-reznaya.html" TargetMode="External"/><Relationship Id="rId839" Type="http://schemas.openxmlformats.org/officeDocument/2006/relationships/hyperlink" Target="http://www.ooo-fialka.ru/catalog/zadvizhki/Zadvizhka-dvernaya-ZD-100-oksid.html" TargetMode="External"/><Relationship Id="rId173" Type="http://schemas.openxmlformats.org/officeDocument/2006/relationships/hyperlink" Target="http://www.ooo-fialka.ru/catalog/petli-strely-figurnye/Petlya-strela-figurnaya-PSF-350-b-p.html" TargetMode="External"/><Relationship Id="rId229" Type="http://schemas.openxmlformats.org/officeDocument/2006/relationships/hyperlink" Target="http://ooo-fialka.ru/catalog/rychki-skobi/Ruchka-skoba-RSA-100-bronza.html" TargetMode="External"/><Relationship Id="rId380" Type="http://schemas.openxmlformats.org/officeDocument/2006/relationships/hyperlink" Target="http://www.ooo-fialka.ru/catalog/zadvizhki/Zadvizhka-vorotnaya-ZT-150-belaya.html" TargetMode="External"/><Relationship Id="rId436" Type="http://schemas.openxmlformats.org/officeDocument/2006/relationships/hyperlink" Target="http://www.ooo-fialka.ru/catalog/reshetki-s-zaglushkoy/Ventilyatsionnaya-reshetka-s-zaglushkoy-165-240-khrom.html" TargetMode="External"/><Relationship Id="rId601" Type="http://schemas.openxmlformats.org/officeDocument/2006/relationships/hyperlink" Target="http://www.ooo-fialka.ru/catalog/petli-mebelnie/Petlya-4-kh-sharnirnaya-fiksir-3-12-A-latunir.html" TargetMode="External"/><Relationship Id="rId643" Type="http://schemas.openxmlformats.org/officeDocument/2006/relationships/hyperlink" Target="http://ooo-fialka.ru/catalog/rychki-derevannie/Ruchka-derevyannaya-RS-250.html" TargetMode="External"/><Relationship Id="rId240" Type="http://schemas.openxmlformats.org/officeDocument/2006/relationships/hyperlink" Target="http://ooo-fialka.ru/catalog/rychki-skobi/Ruchka-skoba-RSA-80-belaya.html" TargetMode="External"/><Relationship Id="rId478" Type="http://schemas.openxmlformats.org/officeDocument/2006/relationships/hyperlink" Target="http://www.ooo-fialka.ru/catalog/krepezhnye-ugolki/Ugolok-krepezhnyy-50-50-35-2-.html" TargetMode="External"/><Relationship Id="rId685" Type="http://schemas.openxmlformats.org/officeDocument/2006/relationships/hyperlink" Target="http://www.ooo-fialka.ru/catalog/polimer/Petlya-PN-130-gorchichnaya-prav-N.html" TargetMode="External"/><Relationship Id="rId850" Type="http://schemas.openxmlformats.org/officeDocument/2006/relationships/hyperlink" Target="http://www.ooo-fialka.ru/catalog/okonnaya-furnitura/Ugolnik-UG-75-polimer-K.html" TargetMode="External"/><Relationship Id="rId35" Type="http://schemas.openxmlformats.org/officeDocument/2006/relationships/hyperlink" Target="http://ooo-fialka.ru/catalog/petli-fortochnie/" TargetMode="External"/><Relationship Id="rId77" Type="http://schemas.openxmlformats.org/officeDocument/2006/relationships/hyperlink" Target="http://www.ooo-fialka.ru/catalog/zadvizhki/Zadvizhka-dvernaya-ZD-06-polimer.html" TargetMode="External"/><Relationship Id="rId100" Type="http://schemas.openxmlformats.org/officeDocument/2006/relationships/hyperlink" Target="http://www.ooo-fialka.ru/catalog/dvernie-nakladki/Nakladka-dvernaya-ND-1-bronza.html" TargetMode="External"/><Relationship Id="rId282" Type="http://schemas.openxmlformats.org/officeDocument/2006/relationships/hyperlink" Target="http://www.ooo-fialka.ru/catalog/proushiny-i-dr/Proushina-ploskaya-90-52-tsink-R.html" TargetMode="External"/><Relationship Id="rId338" Type="http://schemas.openxmlformats.org/officeDocument/2006/relationships/hyperlink" Target="http://www.ooo-fialka.ru/catalog/mebelnie-ugolki/Ugolok-mebelnyy-26-26-tsink-K.html" TargetMode="External"/><Relationship Id="rId503" Type="http://schemas.openxmlformats.org/officeDocument/2006/relationships/hyperlink" Target="http://www.ooo-fialka.ru/catalog/cink/Petlya-dvernaya-PN-130-pravaya-tsink-K.html" TargetMode="External"/><Relationship Id="rId545" Type="http://schemas.openxmlformats.org/officeDocument/2006/relationships/hyperlink" Target="http://www.ooo-fialka.ru/catalog/proushiny-i-dr/Proushina-g-obraznaya-18-50-tsink.html" TargetMode="External"/><Relationship Id="rId587" Type="http://schemas.openxmlformats.org/officeDocument/2006/relationships/hyperlink" Target="http://www.ooo-fialka.ru/catalog/petli-strely-standartnye/Petlya-strela-PS-290-N.html" TargetMode="External"/><Relationship Id="rId710" Type="http://schemas.openxmlformats.org/officeDocument/2006/relationships/hyperlink" Target="http://www.ooo-fialka.ru/catalog/polimer/Petlya-110-levaya-bronza.html" TargetMode="External"/><Relationship Id="rId752" Type="http://schemas.openxmlformats.org/officeDocument/2006/relationships/hyperlink" Target="http://ooo-fialka.ru/catalog/perforirovanniy-krepezh/Ugolok-krepezhnyy-90-105-usil-N.html" TargetMode="External"/><Relationship Id="rId808" Type="http://schemas.openxmlformats.org/officeDocument/2006/relationships/hyperlink" Target="http://www.ooo-fialka.ru/catalog/kronshteini/Kronshteyn-MK-100-100.html" TargetMode="External"/><Relationship Id="rId8" Type="http://schemas.openxmlformats.org/officeDocument/2006/relationships/hyperlink" Target="http://ooo-fialka.ru/catalog/zavertki-okonnie/Zavertka-ruchka-R-1-Primo-bronza.html" TargetMode="External"/><Relationship Id="rId142" Type="http://schemas.openxmlformats.org/officeDocument/2006/relationships/hyperlink" Target="http://www.ooo-fialka.ru/catalog/kronshteini/Kronshteyn-Apecs-SB-1-200-150-BR.html" TargetMode="External"/><Relationship Id="rId184" Type="http://schemas.openxmlformats.org/officeDocument/2006/relationships/hyperlink" Target="http://www.ooo-fialka.ru/catalog/petli-strely-standartnye/Petlya-strela-PS-290.html" TargetMode="External"/><Relationship Id="rId391" Type="http://schemas.openxmlformats.org/officeDocument/2006/relationships/hyperlink" Target="http://www.ooo-fialka.ru/catalog/stalnye-reshetki/Reshetka-ventilyatsionnaya-100-200-antik-metallicheskaya.html" TargetMode="External"/><Relationship Id="rId405" Type="http://schemas.openxmlformats.org/officeDocument/2006/relationships/hyperlink" Target="http://www.ooo-fialka.ru/catalog/stalnye-reshetki/Reshetka-ventilyatsionnaya-160-230-zoloto-metallicheskaya.html" TargetMode="External"/><Relationship Id="rId447" Type="http://schemas.openxmlformats.org/officeDocument/2006/relationships/hyperlink" Target="http://www.ooo-fialka.ru/catalog/reshetki-s-zaglushkoy/Ventilyatsionnaya-reshetka-s-zaglushkoy-160-160-khrom.html" TargetMode="External"/><Relationship Id="rId612" Type="http://schemas.openxmlformats.org/officeDocument/2006/relationships/hyperlink" Target="http://www.ooo-fialka.ru/catalog/prochee/TSep-V-2-6-23-42-20-metrov-tsink.html" TargetMode="External"/><Relationship Id="rId794" Type="http://schemas.openxmlformats.org/officeDocument/2006/relationships/hyperlink" Target="http://ooo-fialka.ru/catalog/universalnie/Petlya-babochka-800-4-bez-vrezki-100-75-2-5-staraya-med.html" TargetMode="External"/><Relationship Id="rId251" Type="http://schemas.openxmlformats.org/officeDocument/2006/relationships/hyperlink" Target="http://ooo-fialka.ru/catalog/rychki-derevannie/Ruchka-derevyannaya-PL-140.html" TargetMode="External"/><Relationship Id="rId489" Type="http://schemas.openxmlformats.org/officeDocument/2006/relationships/hyperlink" Target="http://www.ooo-fialka.ru/catalog/okonnaya-furnitura/Ugolnik-UG-50-polimer-K.html" TargetMode="External"/><Relationship Id="rId654" Type="http://schemas.openxmlformats.org/officeDocument/2006/relationships/hyperlink" Target="http://www.ooo-fialka.ru/catalog/polimer/Petlya-PN-110-antik-serebro-lev-N.html" TargetMode="External"/><Relationship Id="rId696" Type="http://schemas.openxmlformats.org/officeDocument/2006/relationships/hyperlink" Target="http://www.ooo-fialka.ru/catalog/petli-streli/Petlya-strela-PS-370-b-p.html" TargetMode="External"/><Relationship Id="rId46" Type="http://schemas.openxmlformats.org/officeDocument/2006/relationships/hyperlink" Target="http://ooo-fialka.ru/catalog/furnitura/dver-furnitura/" TargetMode="External"/><Relationship Id="rId293" Type="http://schemas.openxmlformats.org/officeDocument/2006/relationships/hyperlink" Target="http://www.ooo-fialka.ru/catalog/petli-vvertnie/Petlya-vvertnaya-PVv-4-tsink.html" TargetMode="External"/><Relationship Id="rId307" Type="http://schemas.openxmlformats.org/officeDocument/2006/relationships/hyperlink" Target="http://www.ooo-fialka.ru/catalog/kruchki-veshalki/Kryuchok-trekhrozhkovyy-Belarus.html" TargetMode="External"/><Relationship Id="rId349" Type="http://schemas.openxmlformats.org/officeDocument/2006/relationships/hyperlink" Target="http://www.ooo-fialka.ru/catalog/kruchki-veshalki/Kryuchok-veshalka-3-tsink.html" TargetMode="External"/><Relationship Id="rId514" Type="http://schemas.openxmlformats.org/officeDocument/2006/relationships/hyperlink" Target="http://www.ooo-fialka.ru/catalog/dvernie-kruchki/Kryuchok-vetrovoy-KR-75-mm-tsink.html" TargetMode="External"/><Relationship Id="rId556" Type="http://schemas.openxmlformats.org/officeDocument/2006/relationships/hyperlink" Target="http://www.ooo-fialka.ru/catalog/proushiny-i-dr/Proushina-6-100-40-pryamaya-T.html" TargetMode="External"/><Relationship Id="rId721" Type="http://schemas.openxmlformats.org/officeDocument/2006/relationships/hyperlink" Target="http://www.ooo-fialka.ru/catalog/polimer/Petlya-130-pravaya-zoloto.html" TargetMode="External"/><Relationship Id="rId763" Type="http://schemas.openxmlformats.org/officeDocument/2006/relationships/hyperlink" Target="http://ooo-fialka.ru/catalog/perforirovanniy-krepezh/Ugolok-krepezhnyy-90-90-40-2-ne-usil-R.html" TargetMode="External"/><Relationship Id="rId88" Type="http://schemas.openxmlformats.org/officeDocument/2006/relationships/hyperlink" Target="http://www.ooo-fialka.ru/catalog/zadvizhki/Zadvizhka-SHP-70-pod-visyachiy-zamok-korichnevaya.html" TargetMode="External"/><Relationship Id="rId111" Type="http://schemas.openxmlformats.org/officeDocument/2006/relationships/hyperlink" Target="http://www.ooo-fialka.ru/catalog/shpingaleti/SHpingalet-40-mm-zoloto.html" TargetMode="External"/><Relationship Id="rId153" Type="http://schemas.openxmlformats.org/officeDocument/2006/relationships/hyperlink" Target="http://www.ooo-fialka.ru/catalog/kronshteini/Kronshteyn-Apecs-SB-1-400-350-W.html" TargetMode="External"/><Relationship Id="rId195" Type="http://schemas.openxmlformats.org/officeDocument/2006/relationships/hyperlink" Target="http://ooo-fialka.ru/catalog/rychki-knopki/Ruchka-knopka-Ms1-svetlaya.html" TargetMode="External"/><Relationship Id="rId209" Type="http://schemas.openxmlformats.org/officeDocument/2006/relationships/hyperlink" Target="http://ooo-fialka.ru/catalog/rychki-knopki/Ruchka-knopka-RK-1-gorchichnyy.html" TargetMode="External"/><Relationship Id="rId360" Type="http://schemas.openxmlformats.org/officeDocument/2006/relationships/hyperlink" Target="http://ooo-fialka.ru/catalog/petli-strely-figurnye/" TargetMode="External"/><Relationship Id="rId416" Type="http://schemas.openxmlformats.org/officeDocument/2006/relationships/hyperlink" Target="http://www.ooo-fialka.ru/catalog/stalnye-reshetki/Reshetka-ventilyatsionnaya-175-350-khrom-metallicheskaya.html" TargetMode="External"/><Relationship Id="rId598" Type="http://schemas.openxmlformats.org/officeDocument/2006/relationships/hyperlink" Target="http://www.ooo-fialka.ru/catalog/petli-strely-polimernye/Petlya-strela-PS-290-polimer-N.html" TargetMode="External"/><Relationship Id="rId819" Type="http://schemas.openxmlformats.org/officeDocument/2006/relationships/hyperlink" Target="http://www.ooo-fialka.ru/catalog/zadvizhki/Zadvizhka-garazhnaya-ZG-1-300-mm-CH.html" TargetMode="External"/><Relationship Id="rId220" Type="http://schemas.openxmlformats.org/officeDocument/2006/relationships/hyperlink" Target="http://ooo-fialka.ru/catalog/rychki-knopki/Ruchka-knopka-RK-2-bronza.html" TargetMode="External"/><Relationship Id="rId458" Type="http://schemas.openxmlformats.org/officeDocument/2006/relationships/hyperlink" Target="http://www.ooo-fialka.ru/catalog/mebelnaia-furnitura/Nakladka-N-50.html" TargetMode="External"/><Relationship Id="rId623" Type="http://schemas.openxmlformats.org/officeDocument/2006/relationships/hyperlink" Target="http://www.ooo-fialka.ru/catalog/zadvizhki/Zadvizhka-dvernaya-ZD-09-bronza.html" TargetMode="External"/><Relationship Id="rId665" Type="http://schemas.openxmlformats.org/officeDocument/2006/relationships/hyperlink" Target="http://www.ooo-fialka.ru/catalog/polimer/Petlya-PN-85-antik-zoloto-prav-N.html" TargetMode="External"/><Relationship Id="rId830" Type="http://schemas.openxmlformats.org/officeDocument/2006/relationships/hyperlink" Target="http://www.ooo-fialka.ru/catalog/zadvizhki/Zadvizhka-dvernaya-ZD-09-serebro.html" TargetMode="External"/><Relationship Id="rId15" Type="http://schemas.openxmlformats.org/officeDocument/2006/relationships/hyperlink" Target="http://www.ooo-fialka.ru/catalog/zadvizhki/Zadvizhka-vorotnaya-ZT-150-med.html" TargetMode="External"/><Relationship Id="rId57" Type="http://schemas.openxmlformats.org/officeDocument/2006/relationships/hyperlink" Target="http://www.ooo-fialka.ru/catalog/universalnie/Petlya-Escur-100x70x2-5-khrom-CPS.html" TargetMode="External"/><Relationship Id="rId262" Type="http://schemas.openxmlformats.org/officeDocument/2006/relationships/hyperlink" Target="http://www.ooo-fialka.ru/catalog/petli-garazhnie/Petlya-garazhnaya-s-sharom-D-14-mm.html" TargetMode="External"/><Relationship Id="rId318" Type="http://schemas.openxmlformats.org/officeDocument/2006/relationships/hyperlink" Target="http://www.ooo-fialka.ru/catalog/mebelnie-ugolki/Ugolok-2-30-44-tsink.html" TargetMode="External"/><Relationship Id="rId525" Type="http://schemas.openxmlformats.org/officeDocument/2006/relationships/hyperlink" Target="http://www.ooo-fialka.ru/catalog/mebelnie-opori/Rolik-vykatnoy-h-44-tsink-K.html" TargetMode="External"/><Relationship Id="rId567" Type="http://schemas.openxmlformats.org/officeDocument/2006/relationships/hyperlink" Target="http://ooo-fialka.ru/catalog/petli-fortochnie/Petlya-fortochnaya-PN-5-60-antik.html" TargetMode="External"/><Relationship Id="rId732" Type="http://schemas.openxmlformats.org/officeDocument/2006/relationships/hyperlink" Target="http://ooo-fialka.ru/catalog/perforirovanniy-krepezh/Derzhatel-balki-150-34-2-0-levyy-tsink.html?SECTION_CODE=perforirovanniy-krepezh&amp;CODE=Derzhatel-balki-150-34-2-0-levyy-tsink" TargetMode="External"/><Relationship Id="rId99" Type="http://schemas.openxmlformats.org/officeDocument/2006/relationships/hyperlink" Target="http://www.ooo-fialka.ru/catalog/dvernie-nakladki/Nakladka-dvernaya-ND-1-med.html" TargetMode="External"/><Relationship Id="rId122" Type="http://schemas.openxmlformats.org/officeDocument/2006/relationships/hyperlink" Target="http://www.ooo-fialka.ru/catalog/shpingaleti/SHpingalet-SHP-50-mm-lak-zoloto.html" TargetMode="External"/><Relationship Id="rId164" Type="http://schemas.openxmlformats.org/officeDocument/2006/relationships/hyperlink" Target="http://www.ooo-fialka.ru/catalog/universalnie/Petlya-figurnaya-Babochka-PFB-1-polimer.html" TargetMode="External"/><Relationship Id="rId371" Type="http://schemas.openxmlformats.org/officeDocument/2006/relationships/hyperlink" Target="http://ooo-fialka.ru/catalog/petli-strely-polimernye/Petlya-strela-figurnaya-PSF-295-polimernoe-pokrytie.html" TargetMode="External"/><Relationship Id="rId774" Type="http://schemas.openxmlformats.org/officeDocument/2006/relationships/hyperlink" Target="http://ooo-fialka.ru/catalog/rychki-derevannie/Ruchka-derevyannaya-TR-200-kruglaya.html" TargetMode="External"/><Relationship Id="rId427" Type="http://schemas.openxmlformats.org/officeDocument/2006/relationships/hyperlink" Target="http://www.ooo-fialka.ru/catalog/stalnye-reshetki/Reshetka-ventilyatsionnaya-250-250-khrom-metallicheskaya.html" TargetMode="External"/><Relationship Id="rId469" Type="http://schemas.openxmlformats.org/officeDocument/2006/relationships/hyperlink" Target="http://www.ooo-fialka.ru/catalog/mebelnaia-furnitura/Polkoderzhatel-d-5-0-tsink.html" TargetMode="External"/><Relationship Id="rId634" Type="http://schemas.openxmlformats.org/officeDocument/2006/relationships/hyperlink" Target="http://www.ooo-fialka.ru/catalog/kronshteini/Kronshteyn-dlya-polok-160kh105kh40-belyy.html" TargetMode="External"/><Relationship Id="rId676" Type="http://schemas.openxmlformats.org/officeDocument/2006/relationships/hyperlink" Target="http://www.ooo-fialka.ru/catalog/polimer/Petlya-PN-130-antik-bronza-lev-N.html" TargetMode="External"/><Relationship Id="rId841" Type="http://schemas.openxmlformats.org/officeDocument/2006/relationships/hyperlink" Target="http://www.ooo-fialka.ru/catalog/zadvizhki/Zadvizhka-dvernaya-ZD-04-tsink.html" TargetMode="External"/><Relationship Id="rId26" Type="http://schemas.openxmlformats.org/officeDocument/2006/relationships/hyperlink" Target="http://ooo-fialka.ru/catalog/shpingaleti/" TargetMode="External"/><Relationship Id="rId231" Type="http://schemas.openxmlformats.org/officeDocument/2006/relationships/hyperlink" Target="http://ooo-fialka.ru/catalog/rychki-skobi/Ruchka-skoba-RSA-100-antik.html" TargetMode="External"/><Relationship Id="rId273" Type="http://schemas.openxmlformats.org/officeDocument/2006/relationships/hyperlink" Target="http://www.ooo-fialka.ru/catalog/petli-garazhnie/Petlya-garazhnaya-s-sharom-D-38-mm.html" TargetMode="External"/><Relationship Id="rId329" Type="http://schemas.openxmlformats.org/officeDocument/2006/relationships/hyperlink" Target="http://www.ooo-fialka.ru/catalog/mebelnie-ugolki/Ugolok-mebelnyy-UM-40-40-20-tsink.html" TargetMode="External"/><Relationship Id="rId480" Type="http://schemas.openxmlformats.org/officeDocument/2006/relationships/hyperlink" Target="http://www.ooo-fialka.ru/catalog/krepezhnye-ugolki/Ugolok-krepezhnyy-47-47-40-2-3-K.html" TargetMode="External"/><Relationship Id="rId536" Type="http://schemas.openxmlformats.org/officeDocument/2006/relationships/hyperlink" Target="http://www.ooo-fialka.ru/catalog/dvernie-pruzhiny/Pruzhina-dvernaya-D-24-mm-tsink.html" TargetMode="External"/><Relationship Id="rId701" Type="http://schemas.openxmlformats.org/officeDocument/2006/relationships/hyperlink" Target="http://www.ooo-fialka.ru/catalog/petli-streli/Petlya-strela-PS-670-b-p.html" TargetMode="External"/><Relationship Id="rId68" Type="http://schemas.openxmlformats.org/officeDocument/2006/relationships/hyperlink" Target="http://www.ooo-fialka.ru/catalog/petli-fortochnie/Petlya-nakladnaya-PN-80-tsink-BEL.html" TargetMode="External"/><Relationship Id="rId133" Type="http://schemas.openxmlformats.org/officeDocument/2006/relationships/hyperlink" Target="http://www.ooo-fialka.ru/catalog/shpingaleti/SHpingalet-SHF60-mm-korichnevyy.html" TargetMode="External"/><Relationship Id="rId175" Type="http://schemas.openxmlformats.org/officeDocument/2006/relationships/hyperlink" Target="http://www.ooo-fialka.ru/catalog/petli-strely-figurnye/Petlya-strela-figurnaya-PSF-500-b-p.html" TargetMode="External"/><Relationship Id="rId340" Type="http://schemas.openxmlformats.org/officeDocument/2006/relationships/hyperlink" Target="http://www.ooo-fialka.ru/catalog/mebelnie-ugolki/Ugolok-mebelnyy-30-30-35-2-0-tsink-K.html" TargetMode="External"/><Relationship Id="rId578" Type="http://schemas.openxmlformats.org/officeDocument/2006/relationships/hyperlink" Target="http://ooo-fialka.ru/catalog/petli-kartochnie-i-drugie/Petlya-kartochnaya-40-109-N.html" TargetMode="External"/><Relationship Id="rId743" Type="http://schemas.openxmlformats.org/officeDocument/2006/relationships/hyperlink" Target="http://ooo-fialka.ru/catalog/perforirovanniy-krepezh/Plastina-krepezhnaya-140-55-2-0-tsink-R.html" TargetMode="External"/><Relationship Id="rId785" Type="http://schemas.openxmlformats.org/officeDocument/2006/relationships/hyperlink" Target="http://ooo-fialka.ru/catalog/rychki-derevannie/Ruchka-skoba-bannaya-ploskaya-200.html" TargetMode="External"/><Relationship Id="rId200" Type="http://schemas.openxmlformats.org/officeDocument/2006/relationships/hyperlink" Target="http://ooo-fialka.ru/catalog/rychki-knopki/Ruchka-knopka-1Bt1-temnaya.html" TargetMode="External"/><Relationship Id="rId382" Type="http://schemas.openxmlformats.org/officeDocument/2006/relationships/hyperlink" Target="http://www.ooo-fialka.ru/catalog/stalnye-reshetki/Reshetka-ventilyatsionnaya-100-100-antik-metallicheskaya.html" TargetMode="External"/><Relationship Id="rId438" Type="http://schemas.openxmlformats.org/officeDocument/2006/relationships/hyperlink" Target="http://www.ooo-fialka.ru/catalog/reshetki-s-zaglushkoy/Ventilyatsionnaya-reshetka-s-zaglushkoy-165-240-antik-med.html" TargetMode="External"/><Relationship Id="rId603" Type="http://schemas.openxmlformats.org/officeDocument/2006/relationships/hyperlink" Target="http://www.ooo-fialka.ru/catalog/petli-roialnie/Petlya-royalnaya-545-mm.html" TargetMode="External"/><Relationship Id="rId645" Type="http://schemas.openxmlformats.org/officeDocument/2006/relationships/hyperlink" Target="http://ooo-fialka.ru/catalog/rychki-otkidnie/Ruchka-dlya-pogreba-skrytaya-tsink.html" TargetMode="External"/><Relationship Id="rId687" Type="http://schemas.openxmlformats.org/officeDocument/2006/relationships/hyperlink" Target="http://www.ooo-fialka.ru/catalog/polimer/Petlya-PN-130-korichnevaya-prav-N.html" TargetMode="External"/><Relationship Id="rId810" Type="http://schemas.openxmlformats.org/officeDocument/2006/relationships/hyperlink" Target="http://www.ooo-fialka.ru/catalog/mebelnie-ugolki/Ugolok-UM-20-tsink-N.html" TargetMode="External"/><Relationship Id="rId852" Type="http://schemas.openxmlformats.org/officeDocument/2006/relationships/hyperlink" Target="http://www.ooo-fialka.ru/catalog/okonnaya-furnitura/Ugolnik-UG-100-2-tsink-N.html" TargetMode="External"/><Relationship Id="rId242" Type="http://schemas.openxmlformats.org/officeDocument/2006/relationships/hyperlink" Target="http://ooo-fialka.ru/catalog/rychki-skobi/Ruchka-skoba-RSA-80-zoloto.html" TargetMode="External"/><Relationship Id="rId284" Type="http://schemas.openxmlformats.org/officeDocument/2006/relationships/hyperlink" Target="http://www.ooo-fialka.ru/catalog/proushiny-i-dr/Proushina-g-obraznaya-70-30-tsink-R.html" TargetMode="External"/><Relationship Id="rId491" Type="http://schemas.openxmlformats.org/officeDocument/2006/relationships/hyperlink" Target="http://www.ooo-fialka.ru/catalog/okonnaya-furnitura/Ugolnik-UG-50-1-tsink-K.html" TargetMode="External"/><Relationship Id="rId505" Type="http://schemas.openxmlformats.org/officeDocument/2006/relationships/hyperlink" Target="http://www.ooo-fialka.ru/catalog/cink/Petlya-dvernaya-PN-85-pravaya-tsink-K.html" TargetMode="External"/><Relationship Id="rId712" Type="http://schemas.openxmlformats.org/officeDocument/2006/relationships/hyperlink" Target="http://www.ooo-fialka.ru/catalog/polimer/Petlya-110-levaya-zoloto.html" TargetMode="External"/><Relationship Id="rId37" Type="http://schemas.openxmlformats.org/officeDocument/2006/relationships/hyperlink" Target="http://ooo-fialka.ru/catalog/petli-dveri/" TargetMode="External"/><Relationship Id="rId79" Type="http://schemas.openxmlformats.org/officeDocument/2006/relationships/hyperlink" Target="http://www.ooo-fialka.ru/catalog/zadvizhki/Zadvizhka-nakladnaya-ZT-tsink.html" TargetMode="External"/><Relationship Id="rId102" Type="http://schemas.openxmlformats.org/officeDocument/2006/relationships/hyperlink" Target="http://www.ooo-fialka.ru/catalog/dvernie-nakladki/Nakladka-dvernaya-NDA-tsink.html" TargetMode="External"/><Relationship Id="rId144" Type="http://schemas.openxmlformats.org/officeDocument/2006/relationships/hyperlink" Target="http://www.ooo-fialka.ru/catalog/kronshteini/Kronshteyn-Apecs-SB-1-225-200-BR-.html" TargetMode="External"/><Relationship Id="rId547" Type="http://schemas.openxmlformats.org/officeDocument/2006/relationships/hyperlink" Target="http://www.ooo-fialka.ru/catalog/proushiny-i-dr/Proushina-g-obraznaya-56-77-tsink.html" TargetMode="External"/><Relationship Id="rId589" Type="http://schemas.openxmlformats.org/officeDocument/2006/relationships/hyperlink" Target="http://www.ooo-fialka.ru/catalog/petli-strely-standartnye/Petlya-strela-PS-420-N.html" TargetMode="External"/><Relationship Id="rId754" Type="http://schemas.openxmlformats.org/officeDocument/2006/relationships/hyperlink" Target="http://ooo-fialka.ru/catalog/perforirovanniy-krepezh/Ugolok-krepezhnyy-105-105-65-2.html" TargetMode="External"/><Relationship Id="rId796" Type="http://schemas.openxmlformats.org/officeDocument/2006/relationships/hyperlink" Target="http://ooo-fialka.ru/catalog/universalnie/Petlya-babochka-800-4-bez-vrezki-100-75-2-5-latun.html" TargetMode="External"/><Relationship Id="rId90" Type="http://schemas.openxmlformats.org/officeDocument/2006/relationships/hyperlink" Target="http://www.ooo-fialka.ru/catalog/zadvizhki/Zadvizhka-SHP-85-pod-visyachiy-zamok-tsink.html" TargetMode="External"/><Relationship Id="rId186" Type="http://schemas.openxmlformats.org/officeDocument/2006/relationships/hyperlink" Target="http://www.ooo-fialka.ru/catalog/petli-strely-standartnye/Petlya-strela-PS-420.html" TargetMode="External"/><Relationship Id="rId351" Type="http://schemas.openxmlformats.org/officeDocument/2006/relationships/hyperlink" Target="http://www.ooo-fialka.ru/catalog/kruchki-veshalki/Kryuchok-veshalka-6-polimer.html" TargetMode="External"/><Relationship Id="rId393" Type="http://schemas.openxmlformats.org/officeDocument/2006/relationships/hyperlink" Target="http://www.ooo-fialka.ru/catalog/stalnye-reshetki/Reshetka-ventilyatsionnaya-150-150-belaya-metallicheskaya.html" TargetMode="External"/><Relationship Id="rId407" Type="http://schemas.openxmlformats.org/officeDocument/2006/relationships/hyperlink" Target="http://www.ooo-fialka.ru/catalog/stalnye-reshetki/Reshetka-ventilyatsionnaya-175-175-antik-metallicheskaya.html" TargetMode="External"/><Relationship Id="rId449" Type="http://schemas.openxmlformats.org/officeDocument/2006/relationships/hyperlink" Target="http://www.ooo-fialka.ru/catalog/reshetki-s-zaglushkoy/Ventilyatsionnaya-reshetka-s-zaglushkoy-200-200-khrom.html" TargetMode="External"/><Relationship Id="rId614" Type="http://schemas.openxmlformats.org/officeDocument/2006/relationships/hyperlink" Target="http://www.ooo-fialka.ru/catalog/prochee/TSepochka-dvernaya-TSK-80-s-krep-zol-lak.html" TargetMode="External"/><Relationship Id="rId656" Type="http://schemas.openxmlformats.org/officeDocument/2006/relationships/hyperlink" Target="http://www.ooo-fialka.ru/catalog/polimer/Petlya-PN-110-belaya-lev-N.html" TargetMode="External"/><Relationship Id="rId821" Type="http://schemas.openxmlformats.org/officeDocument/2006/relationships/hyperlink" Target="http://www.ooo-fialka.ru/catalog/zadvizhki/Zadvizhka-garazhnaya-ZG-1-370.html" TargetMode="External"/><Relationship Id="rId211" Type="http://schemas.openxmlformats.org/officeDocument/2006/relationships/hyperlink" Target="http://ooo-fialka.ru/catalog/rychki-knopki/Ruchka-knopka-RK-1-tip-2-antik-serebro.html" TargetMode="External"/><Relationship Id="rId253" Type="http://schemas.openxmlformats.org/officeDocument/2006/relationships/hyperlink" Target="http://ooo-fialka.ru/catalog/rychki-derevannie/Ruchka-derevyannaya-TR-100.html" TargetMode="External"/><Relationship Id="rId295" Type="http://schemas.openxmlformats.org/officeDocument/2006/relationships/hyperlink" Target="http://www.ooo-fialka.ru/catalog/kruchki-veshalki/Kryuchok-odnorozhkovyy-plastmassovyy-chernyy.html" TargetMode="External"/><Relationship Id="rId309" Type="http://schemas.openxmlformats.org/officeDocument/2006/relationships/hyperlink" Target="http://www.ooo-fialka.ru/catalog/kruchki-veshalki/Kryuchok-veshalka-8-serebro.html" TargetMode="External"/><Relationship Id="rId460" Type="http://schemas.openxmlformats.org/officeDocument/2006/relationships/hyperlink" Target="http://www.ooo-fialka.ru/catalog/mebelnaia-furnitura/Nakladka-N-75.html" TargetMode="External"/><Relationship Id="rId516" Type="http://schemas.openxmlformats.org/officeDocument/2006/relationships/hyperlink" Target="http://www.ooo-fialka.ru/catalog/dvernie-kruchki/Kryuchok-dvernoy-KD.html" TargetMode="External"/><Relationship Id="rId698" Type="http://schemas.openxmlformats.org/officeDocument/2006/relationships/hyperlink" Target="http://www.ooo-fialka.ru/catalog/petli-streli/Petlya-strela-PS-500-b-p.html" TargetMode="External"/><Relationship Id="rId48" Type="http://schemas.openxmlformats.org/officeDocument/2006/relationships/hyperlink" Target="http://ooo-fialka.ru/catalog/polimer/" TargetMode="External"/><Relationship Id="rId113" Type="http://schemas.openxmlformats.org/officeDocument/2006/relationships/hyperlink" Target="http://www.ooo-fialka.ru/catalog/shpingaleti/SHpingalet-50-mm-belyy.html" TargetMode="External"/><Relationship Id="rId320" Type="http://schemas.openxmlformats.org/officeDocument/2006/relationships/hyperlink" Target="http://www.ooo-fialka.ru/catalog/mebelnie-ugolki/Ugolok-4-18-30-tsink.html" TargetMode="External"/><Relationship Id="rId558" Type="http://schemas.openxmlformats.org/officeDocument/2006/relationships/hyperlink" Target="http://ooo-fialka.ru/catalog/petli-fortochnie/Petlya-nakladnaya-PN-5-40-nikel.html" TargetMode="External"/><Relationship Id="rId723" Type="http://schemas.openxmlformats.org/officeDocument/2006/relationships/hyperlink" Target="http://www.ooo-fialka.ru/catalog/polimer/Petlya-130-pravaya-antik.html" TargetMode="External"/><Relationship Id="rId765" Type="http://schemas.openxmlformats.org/officeDocument/2006/relationships/hyperlink" Target="http://ooo-fialka.ru/catalog/rychki-derevannie/Ruchka-derevyannaya-TR-80-LAK.html" TargetMode="External"/><Relationship Id="rId155" Type="http://schemas.openxmlformats.org/officeDocument/2006/relationships/hyperlink" Target="http://www.ooo-fialka.ru/catalog/kronshteini/Kronshteyn-Apecs-SB-1-450-400-W.html" TargetMode="External"/><Relationship Id="rId197" Type="http://schemas.openxmlformats.org/officeDocument/2006/relationships/hyperlink" Target="http://ooo-fialka.ru/catalog/rychki-knopki/Ruchka-knopka-Mt1-1-temnaya.html" TargetMode="External"/><Relationship Id="rId362" Type="http://schemas.openxmlformats.org/officeDocument/2006/relationships/hyperlink" Target="http://ooo-fialka.ru/catalog/petli-strely-polimernye/" TargetMode="External"/><Relationship Id="rId418" Type="http://schemas.openxmlformats.org/officeDocument/2006/relationships/hyperlink" Target="http://www.ooo-fialka.ru/catalog/stalnye-reshetki/Reshetka-ventilyatsionnaya-200-200-belyy-metallicheskaya.html" TargetMode="External"/><Relationship Id="rId625" Type="http://schemas.openxmlformats.org/officeDocument/2006/relationships/hyperlink" Target="http://www.ooo-fialka.ru/catalog/kruchki-veshalki/Kryuchok-veshalka-21-polimer.html" TargetMode="External"/><Relationship Id="rId832" Type="http://schemas.openxmlformats.org/officeDocument/2006/relationships/hyperlink" Target="http://www.ooo-fialka.ru/catalog/zadvizhki/Zadvizhka-dvernaya-ZD-07-bronza.html" TargetMode="External"/><Relationship Id="rId222" Type="http://schemas.openxmlformats.org/officeDocument/2006/relationships/hyperlink" Target="http://ooo-fialka.ru/catalog/rychki-skobi/Ruchka-skoba-RS-100-belaya-Likchel.html" TargetMode="External"/><Relationship Id="rId264" Type="http://schemas.openxmlformats.org/officeDocument/2006/relationships/hyperlink" Target="http://www.ooo-fialka.ru/catalog/petli-garazhnie/Petlya-garazhnaya-s-sharom-D-18-mm.html" TargetMode="External"/><Relationship Id="rId471" Type="http://schemas.openxmlformats.org/officeDocument/2006/relationships/hyperlink" Target="http://www.ooo-fialka.ru/catalog/mebelnaia-furnitura/Styazhka-vintovaya-2-16.html" TargetMode="External"/><Relationship Id="rId667" Type="http://schemas.openxmlformats.org/officeDocument/2006/relationships/hyperlink" Target="http://www.ooo-fialka.ru/catalog/polimer/Petlya-PN-85-antik-med-prav-N.html" TargetMode="External"/><Relationship Id="rId17" Type="http://schemas.openxmlformats.org/officeDocument/2006/relationships/hyperlink" Target="http://ooo-fialka.ru/catalog/furnitura/krepezh/" TargetMode="External"/><Relationship Id="rId59" Type="http://schemas.openxmlformats.org/officeDocument/2006/relationships/hyperlink" Target="http://www.ooo-fialka.ru/catalog/universalnie/Petlya-Escur-120x80x2-5-khrom-CPS.html" TargetMode="External"/><Relationship Id="rId124" Type="http://schemas.openxmlformats.org/officeDocument/2006/relationships/hyperlink" Target="http://www.ooo-fialka.ru/catalog/shpingaleti/SHpingalet-SHP-60-mm-lak-zoloto.html" TargetMode="External"/><Relationship Id="rId527" Type="http://schemas.openxmlformats.org/officeDocument/2006/relationships/hyperlink" Target="http://www.ooo-fialka.ru/catalog/mebelnie-opori/Rolik-opornyy-493.html" TargetMode="External"/><Relationship Id="rId569" Type="http://schemas.openxmlformats.org/officeDocument/2006/relationships/hyperlink" Target="http://ooo-fialka.ru/catalog/petli-kartochnie-i-drugie/Petlya-kartochnaya-30-50-nikel-N.html" TargetMode="External"/><Relationship Id="rId734" Type="http://schemas.openxmlformats.org/officeDocument/2006/relationships/hyperlink" Target="http://ooo-fialka.ru/catalog/perforirovanniy-krepezh/Opora-balki-140-76-25-2-0-tsink-levaya-1.html" TargetMode="External"/><Relationship Id="rId776" Type="http://schemas.openxmlformats.org/officeDocument/2006/relationships/hyperlink" Target="http://ooo-fialka.ru/catalog/rychki-derevannie/Ruchka-derevyannaya-TR-300-kruglaya.html" TargetMode="External"/><Relationship Id="rId70" Type="http://schemas.openxmlformats.org/officeDocument/2006/relationships/hyperlink" Target="http://www.ooo-fialka.ru/catalog/zadvizhki/Zadvizhka-garazhnaya-ZG-500-s-ruchkoy.html" TargetMode="External"/><Relationship Id="rId166" Type="http://schemas.openxmlformats.org/officeDocument/2006/relationships/hyperlink" Target="http://www.ooo-fialka.ru/catalog/perforirovanniy-krepezh/Krepezhnyy-ugolok-usilennyy-KUU-105kh105kh65.html" TargetMode="External"/><Relationship Id="rId331" Type="http://schemas.openxmlformats.org/officeDocument/2006/relationships/hyperlink" Target="http://www.ooo-fialka.ru/catalog/mebelnie-ugolki/Ugolok-mebelnyy-UM-60-60-20-tsink.html" TargetMode="External"/><Relationship Id="rId373" Type="http://schemas.openxmlformats.org/officeDocument/2006/relationships/hyperlink" Target="http://ooo-fialka.ru/catalog/petli-strely-polimernye/Petlya-strela-figurnaya-PSF-215-polimernoe-pokrytie.html" TargetMode="External"/><Relationship Id="rId429" Type="http://schemas.openxmlformats.org/officeDocument/2006/relationships/hyperlink" Target="http://www.ooo-fialka.ru/catalog/plastikovye-reshetki/Reshetka-ventilyatsionnaya-190-190-plastmassovaya.html" TargetMode="External"/><Relationship Id="rId580" Type="http://schemas.openxmlformats.org/officeDocument/2006/relationships/hyperlink" Target="http://ooo-fialka.ru/catalog/petli-kartochnie-i-drugie/Petlya-kartochnaya-40-50-tsink.html" TargetMode="External"/><Relationship Id="rId636" Type="http://schemas.openxmlformats.org/officeDocument/2006/relationships/hyperlink" Target="http://www.ooo-fialka.ru/catalog/kronshteini/Kronshteyn-dlya-polok-235kh160kh40-belyy.html" TargetMode="External"/><Relationship Id="rId801" Type="http://schemas.openxmlformats.org/officeDocument/2006/relationships/hyperlink" Target="http://ooo-fialka.ru/catalog/universalnie/Petlya-babochka-800-5-bez-vrezki-125-75-2-5-matovaya-latun.html" TargetMode="External"/><Relationship Id="rId1" Type="http://schemas.openxmlformats.org/officeDocument/2006/relationships/hyperlink" Target="http://www.ooo-fialka.ru/catalog/detail.php?ID=251" TargetMode="External"/><Relationship Id="rId233" Type="http://schemas.openxmlformats.org/officeDocument/2006/relationships/hyperlink" Target="http://ooo-fialka.ru/catalog/rychki-skobi/Ruchka-skoba-RSA-100-med.html" TargetMode="External"/><Relationship Id="rId440" Type="http://schemas.openxmlformats.org/officeDocument/2006/relationships/hyperlink" Target="http://www.ooo-fialka.ru/catalog/reshetki-s-zaglushkoy/Ventilyatsionnaya-reshetka-s-zaglushkoy-200-200-antik-med.html" TargetMode="External"/><Relationship Id="rId678" Type="http://schemas.openxmlformats.org/officeDocument/2006/relationships/hyperlink" Target="http://www.ooo-fialka.ru/catalog/polimer/Petlya-PN-130-antik-zoloto-lev-N.html" TargetMode="External"/><Relationship Id="rId843" Type="http://schemas.openxmlformats.org/officeDocument/2006/relationships/hyperlink" Target="http://www.ooo-fialka.ru/catalog/stalnye-reshetki/Reshetka-ventilyatsionnaya-250-250-khrom-metallicheskaya.html" TargetMode="External"/><Relationship Id="rId28" Type="http://schemas.openxmlformats.org/officeDocument/2006/relationships/hyperlink" Target="http://ooo-fialka.ru/catalog/mebelnaia-furnitura/" TargetMode="External"/><Relationship Id="rId275" Type="http://schemas.openxmlformats.org/officeDocument/2006/relationships/hyperlink" Target="http://www.ooo-fialka.ru/catalog/petli-garazhnie/Petlya-garazhnaya-s-sharom-D-42-mm.html" TargetMode="External"/><Relationship Id="rId300" Type="http://schemas.openxmlformats.org/officeDocument/2006/relationships/hyperlink" Target="http://www.ooo-fialka.ru/catalog/kruchki-veshalki/Kryuchok-veshalka-dvoynoy-tsink.html" TargetMode="External"/><Relationship Id="rId482" Type="http://schemas.openxmlformats.org/officeDocument/2006/relationships/hyperlink" Target="http://www.ooo-fialka.ru/catalog/okonnaya-furnitura/Ugolok-100-tszh-T.html" TargetMode="External"/><Relationship Id="rId538" Type="http://schemas.openxmlformats.org/officeDocument/2006/relationships/hyperlink" Target="http://www.ooo-fialka.ru/catalog/proushiny-i-dr/Proboy-ushko-30-100-tsink-K.html" TargetMode="External"/><Relationship Id="rId703" Type="http://schemas.openxmlformats.org/officeDocument/2006/relationships/hyperlink" Target="http://ooo-fialka.ru/catalog/rychki-derevannie/Ruchka-derevyannaya-TR_140.html" TargetMode="External"/><Relationship Id="rId745" Type="http://schemas.openxmlformats.org/officeDocument/2006/relationships/hyperlink" Target="http://ooo-fialka.ru/catalog/perforirovanniy-krepezh/Plastina-krepezhnaya-180-65-2-0-tsink-R.html" TargetMode="External"/><Relationship Id="rId81" Type="http://schemas.openxmlformats.org/officeDocument/2006/relationships/hyperlink" Target="http://www.ooo-fialka.ru/catalog/zadvizhki/Zadvizhka-nakladnaya-ZT-12-OR-tsink.html" TargetMode="External"/><Relationship Id="rId135" Type="http://schemas.openxmlformats.org/officeDocument/2006/relationships/hyperlink" Target="http://www.ooo-fialka.ru/catalog/kronshteini/Kronshteyn-Apecs-SB-1-100-75-BR.html" TargetMode="External"/><Relationship Id="rId177" Type="http://schemas.openxmlformats.org/officeDocument/2006/relationships/hyperlink" Target="http://www.ooo-fialka.ru/catalog/petli-strely-figurnye/Petlya-strela-figurnaya-PSF-600-b-p.html" TargetMode="External"/><Relationship Id="rId342" Type="http://schemas.openxmlformats.org/officeDocument/2006/relationships/hyperlink" Target="http://www.ooo-fialka.ru/catalog/mebelnie-ugolki/Ugolnik-30-42-tsink-N.html" TargetMode="External"/><Relationship Id="rId384" Type="http://schemas.openxmlformats.org/officeDocument/2006/relationships/hyperlink" Target="http://www.ooo-fialka.ru/catalog/stalnye-reshetki/Reshetka-ventilyatsionnaya-100-100-bronza-metallicheskaya.html" TargetMode="External"/><Relationship Id="rId591" Type="http://schemas.openxmlformats.org/officeDocument/2006/relationships/hyperlink" Target="http://www.ooo-fialka.ru/catalog/petli-strely-standartnye/Petlya-strela-PS-550-N.html" TargetMode="External"/><Relationship Id="rId605" Type="http://schemas.openxmlformats.org/officeDocument/2006/relationships/hyperlink" Target="http://www.ooo-fialka.ru/catalog/nikel/Petlya-PN-130-levaya-Nikel-N.html" TargetMode="External"/><Relationship Id="rId787" Type="http://schemas.openxmlformats.org/officeDocument/2006/relationships/hyperlink" Target="http://ooo-fialka.ru/catalog/universalnie/Petlya-babochka-800-3-bez-vrezki-75-63-2-5-staraya-bronza.html" TargetMode="External"/><Relationship Id="rId812" Type="http://schemas.openxmlformats.org/officeDocument/2006/relationships/hyperlink" Target="http://www.ooo-fialka.ru/catalog/mebelnie-ugolki/Ugolok-UM-40-tsink-N.html" TargetMode="External"/><Relationship Id="rId202" Type="http://schemas.openxmlformats.org/officeDocument/2006/relationships/hyperlink" Target="http://ooo-fialka.ru/catalog/rychki-knopki/Ruchka-knopka-Mb-1-1-belaya.html" TargetMode="External"/><Relationship Id="rId244" Type="http://schemas.openxmlformats.org/officeDocument/2006/relationships/hyperlink" Target="http://ooo-fialka.ru/catalog/rychki-skobi/Ruchka-skoba-RSA-80-khrom.html" TargetMode="External"/><Relationship Id="rId647" Type="http://schemas.openxmlformats.org/officeDocument/2006/relationships/hyperlink" Target="http://ooo-fialka.ru/catalog/rychki-otkidnie/Ruchka-dlya-pogreba-skrytaya-bronza.html" TargetMode="External"/><Relationship Id="rId689" Type="http://schemas.openxmlformats.org/officeDocument/2006/relationships/hyperlink" Target="http://www.ooo-fialka.ru/catalog/polimer/Petlya-PN-130-antik-serebro-prav-N.html" TargetMode="External"/><Relationship Id="rId854" Type="http://schemas.openxmlformats.org/officeDocument/2006/relationships/hyperlink" Target="http://www.ooo-fialka.ru/catalog/krepezhnye-ugolki/Krepezhnyy-ugolok-usilennyy-KUU-90kh90kh65.html" TargetMode="External"/><Relationship Id="rId39" Type="http://schemas.openxmlformats.org/officeDocument/2006/relationships/hyperlink" Target="http://www.ooo-fialka.ru/catalog/petli-vvertnie/" TargetMode="External"/><Relationship Id="rId286" Type="http://schemas.openxmlformats.org/officeDocument/2006/relationships/hyperlink" Target="http://www.ooo-fialka.ru/catalog/proushiny-i-dr/Proushina-g-obraznaya-90-40-tsink-R.html" TargetMode="External"/><Relationship Id="rId451" Type="http://schemas.openxmlformats.org/officeDocument/2006/relationships/hyperlink" Target="http://www.ooo-fialka.ru/catalog/mebelnaia-furnitura/Rolikovye-napravlyayushchie-400-mm.html" TargetMode="External"/><Relationship Id="rId493" Type="http://schemas.openxmlformats.org/officeDocument/2006/relationships/hyperlink" Target="http://www.ooo-fialka.ru/catalog/okonnaya-furnitura/Fiksator-okonnyy-metal.html" TargetMode="External"/><Relationship Id="rId507" Type="http://schemas.openxmlformats.org/officeDocument/2006/relationships/hyperlink" Target="http://www.ooo-fialka.ru/catalog/cink/Petlya-nakladnaya-PN-110-pravaya-tsink-N.html" TargetMode="External"/><Relationship Id="rId549" Type="http://schemas.openxmlformats.org/officeDocument/2006/relationships/hyperlink" Target="http://www.ooo-fialka.ru/catalog/proushiny-i-dr/Proushina-g-obraznaya-70-30-tsink-N.html" TargetMode="External"/><Relationship Id="rId714" Type="http://schemas.openxmlformats.org/officeDocument/2006/relationships/hyperlink" Target="http://www.ooo-fialka.ru/catalog/polimer/Petlya-110-levaya-antik.html" TargetMode="External"/><Relationship Id="rId756" Type="http://schemas.openxmlformats.org/officeDocument/2006/relationships/hyperlink" Target="http://ooo-fialka.ru/catalog/perforirovanniy-krepezh/Ugolok-krepezhnyy-50-50-35-2-usil-R.html" TargetMode="External"/><Relationship Id="rId50" Type="http://schemas.openxmlformats.org/officeDocument/2006/relationships/hyperlink" Target="http://ooo-fialka.ru/catalog/oksid/" TargetMode="External"/><Relationship Id="rId104" Type="http://schemas.openxmlformats.org/officeDocument/2006/relationships/hyperlink" Target="http://www.ooo-fialka.ru/catalog/dvernie-nakladki/Nakladka-dvernaya-NDA-serebro.html" TargetMode="External"/><Relationship Id="rId146" Type="http://schemas.openxmlformats.org/officeDocument/2006/relationships/hyperlink" Target="http://www.ooo-fialka.ru/catalog/kronshteini/Kronshteyn-Apecs-SB-1-250-200-BR.html" TargetMode="External"/><Relationship Id="rId188" Type="http://schemas.openxmlformats.org/officeDocument/2006/relationships/hyperlink" Target="http://www.ooo-fialka.ru/catalog/petli-strely-standartnye/Petlya-strela-PS-550.html" TargetMode="External"/><Relationship Id="rId311" Type="http://schemas.openxmlformats.org/officeDocument/2006/relationships/hyperlink" Target="http://www.ooo-fialka.ru/catalog/kruchki-veshalki/Kryuchok-veshalka-9-med.html" TargetMode="External"/><Relationship Id="rId353" Type="http://schemas.openxmlformats.org/officeDocument/2006/relationships/hyperlink" Target="http://www.ooo-fialka.ru/catalog/kruchki-veshalki/Kryuchok-veshalka-12-polimer.html" TargetMode="External"/><Relationship Id="rId395" Type="http://schemas.openxmlformats.org/officeDocument/2006/relationships/hyperlink" Target="http://www.ooo-fialka.ru/catalog/stalnye-reshetki/Reshetka-ventilyatsionnaya-150-150-zoloto-metallicheskaya.html" TargetMode="External"/><Relationship Id="rId409" Type="http://schemas.openxmlformats.org/officeDocument/2006/relationships/hyperlink" Target="http://www.ooo-fialka.ru/catalog/stalnye-reshetki/Reshetka-ventilyatsionnaya-175-175-bronza-metallicheskaya.html" TargetMode="External"/><Relationship Id="rId560" Type="http://schemas.openxmlformats.org/officeDocument/2006/relationships/hyperlink" Target="http://ooo-fialka.ru/catalog/petli-fortochnie/Petlya-nakladnaya-PN-5-40-tsink-Belarus.html" TargetMode="External"/><Relationship Id="rId798" Type="http://schemas.openxmlformats.org/officeDocument/2006/relationships/hyperlink" Target="http://ooo-fialka.ru/catalog/universalnie/Petlya-babochka-800-4-bez-vrezki-100-75-2-5-matovyy-khrom.html" TargetMode="External"/><Relationship Id="rId92" Type="http://schemas.openxmlformats.org/officeDocument/2006/relationships/hyperlink" Target="http://www.ooo-fialka.ru/catalog/zadvizhki/Zadvizhka-SHP-85-pod-visyachiy-zamok-korichnevaya-.html" TargetMode="External"/><Relationship Id="rId213" Type="http://schemas.openxmlformats.org/officeDocument/2006/relationships/hyperlink" Target="http://ooo-fialka.ru/catalog/rychki-knopki/Ruchka-knopka-RK-1-tip-1-antik-med.html" TargetMode="External"/><Relationship Id="rId420" Type="http://schemas.openxmlformats.org/officeDocument/2006/relationships/hyperlink" Target="http://www.ooo-fialka.ru/catalog/stalnye-reshetki/Reshetka-ventilyatsionnaya-200-200-zoloto-metallicheskaya.html" TargetMode="External"/><Relationship Id="rId616" Type="http://schemas.openxmlformats.org/officeDocument/2006/relationships/hyperlink" Target="http://www.ooo-fialka.ru/catalog/prochee/Zashchelka-magnitnaya-belaya.html" TargetMode="External"/><Relationship Id="rId658" Type="http://schemas.openxmlformats.org/officeDocument/2006/relationships/hyperlink" Target="http://www.ooo-fialka.ru/catalog/polimer/Petlya-PN-110-gorchichnaya-prav-N.html" TargetMode="External"/><Relationship Id="rId823" Type="http://schemas.openxmlformats.org/officeDocument/2006/relationships/hyperlink" Target="http://www.ooo-fialka.ru/catalog/zadvizhki/Zadvizhka-garazhnaya-ZG-2-400.html" TargetMode="External"/><Relationship Id="rId255" Type="http://schemas.openxmlformats.org/officeDocument/2006/relationships/hyperlink" Target="http://ooo-fialka.ru/catalog/rychki-derevannie/Ruchka-derevyannaya-TR-200.html" TargetMode="External"/><Relationship Id="rId297" Type="http://schemas.openxmlformats.org/officeDocument/2006/relationships/hyperlink" Target="http://www.ooo-fialka.ru/catalog/kruchki-veshalki/Kryuchok-dvukhrozhkovyy-plastmassovyy-chernyy.html" TargetMode="External"/><Relationship Id="rId462" Type="http://schemas.openxmlformats.org/officeDocument/2006/relationships/hyperlink" Target="http://www.ooo-fialka.ru/catalog/mebelnaia-furnitura/Plastina-krepezhnaya-PK-100-100-20-2-tsink.html" TargetMode="External"/><Relationship Id="rId518" Type="http://schemas.openxmlformats.org/officeDocument/2006/relationships/hyperlink" Target="http://www.ooo-fialka.ru/catalog/dvernie-kruchki/Kryuchok-dvernoy-tsink.html" TargetMode="External"/><Relationship Id="rId725" Type="http://schemas.openxmlformats.org/officeDocument/2006/relationships/hyperlink" Target="http://www.ooo-fialka.ru/catalog/polimer/Petlya-85-pravaya-belaya.html" TargetMode="External"/><Relationship Id="rId115" Type="http://schemas.openxmlformats.org/officeDocument/2006/relationships/hyperlink" Target="http://www.ooo-fialka.ru/catalog/shpingaleti/SHpingalet-50-mm-bronza.html" TargetMode="External"/><Relationship Id="rId157" Type="http://schemas.openxmlformats.org/officeDocument/2006/relationships/hyperlink" Target="http://www.ooo-fialka.ru/catalog/kronshteini/Kronshteyn-MK-30-30-K.html" TargetMode="External"/><Relationship Id="rId322" Type="http://schemas.openxmlformats.org/officeDocument/2006/relationships/hyperlink" Target="http://www.ooo-fialka.ru/catalog/mebelnie-ugolki/Ugolok-6-40-31-tsink.html" TargetMode="External"/><Relationship Id="rId364" Type="http://schemas.openxmlformats.org/officeDocument/2006/relationships/hyperlink" Target="http://ooo-fialka.ru/catalog/petli-strely-polimernye/Petlya-strela-figurnaya-PSF-420-polimernoe-pokrytie.html" TargetMode="External"/><Relationship Id="rId767" Type="http://schemas.openxmlformats.org/officeDocument/2006/relationships/hyperlink" Target="http://ooo-fialka.ru/catalog/rychki-derevannie/Ruchka-derevyannaya-TR-170-LAK.html" TargetMode="External"/><Relationship Id="rId61" Type="http://schemas.openxmlformats.org/officeDocument/2006/relationships/hyperlink" Target="http://www.ooo-fialka.ru/catalog/universalnie/Petlya-Escur-120x80x2-5-zoloto-BPP-BB.html" TargetMode="External"/><Relationship Id="rId199" Type="http://schemas.openxmlformats.org/officeDocument/2006/relationships/hyperlink" Target="http://ooo-fialka.ru/catalog/rychki-knopki/Ruchka-knopka-1Bt1-1-temnaya.html" TargetMode="External"/><Relationship Id="rId571" Type="http://schemas.openxmlformats.org/officeDocument/2006/relationships/hyperlink" Target="http://ooo-fialka.ru/catalog/petli-kartochnie-i-drugie/Petlya-kartochnaya-40-109-b-p-N.html" TargetMode="External"/><Relationship Id="rId627" Type="http://schemas.openxmlformats.org/officeDocument/2006/relationships/hyperlink" Target="http://www.ooo-fialka.ru/catalog/kruchki-veshalki/Kryuchok-veshalka-23-polimer.html" TargetMode="External"/><Relationship Id="rId669" Type="http://schemas.openxmlformats.org/officeDocument/2006/relationships/hyperlink" Target="http://www.ooo-fialka.ru/catalog/polimer/Petlya-PN-85-antik-serebro-prav-N.html" TargetMode="External"/><Relationship Id="rId834" Type="http://schemas.openxmlformats.org/officeDocument/2006/relationships/hyperlink" Target="http://www.ooo-fialka.ru/catalog/zadvizhki/Zadvizhka-dvernaya-ZD-08-serebro.html" TargetMode="External"/><Relationship Id="rId19" Type="http://schemas.openxmlformats.org/officeDocument/2006/relationships/hyperlink" Target="http://ooo-fialka.ru/catalog/kronshteini/" TargetMode="External"/><Relationship Id="rId224" Type="http://schemas.openxmlformats.org/officeDocument/2006/relationships/hyperlink" Target="http://ooo-fialka.ru/catalog/rychki-skobi/Ruchka-skoba-RS-100-tsink.html" TargetMode="External"/><Relationship Id="rId266" Type="http://schemas.openxmlformats.org/officeDocument/2006/relationships/hyperlink" Target="http://www.ooo-fialka.ru/catalog/petli-garazhnie/Petlya-garazhnaya-s-sharom-D-25-mm.html" TargetMode="External"/><Relationship Id="rId431" Type="http://schemas.openxmlformats.org/officeDocument/2006/relationships/hyperlink" Target="http://www.ooo-fialka.ru/catalog/reshetki-s-zaglushkoy/" TargetMode="External"/><Relationship Id="rId473" Type="http://schemas.openxmlformats.org/officeDocument/2006/relationships/hyperlink" Target="http://www.ooo-fialka.ru/catalog/mebelnaia-furnitura/Styazhka-dlya-stola-3-tsink-.html" TargetMode="External"/><Relationship Id="rId529" Type="http://schemas.openxmlformats.org/officeDocument/2006/relationships/hyperlink" Target="http://www.ooo-fialka.ru/catalog/mebelnie-opori/Rolik-opornyy-malyy-493-2.html" TargetMode="External"/><Relationship Id="rId680" Type="http://schemas.openxmlformats.org/officeDocument/2006/relationships/hyperlink" Target="http://www.ooo-fialka.ru/catalog/polimer/Petlya-PN-130-antik-med-lev-N.html" TargetMode="External"/><Relationship Id="rId736" Type="http://schemas.openxmlformats.org/officeDocument/2006/relationships/hyperlink" Target="http://ooo-fialka.ru/catalog/perforirovanniy-krepezh/Opora-balki-140-76-100-2-0-raskrytaya-tsink-3.html" TargetMode="External"/><Relationship Id="rId30" Type="http://schemas.openxmlformats.org/officeDocument/2006/relationships/hyperlink" Target="http://ooo-fialka.ru/catalog/rychki-derevannie/" TargetMode="External"/><Relationship Id="rId126" Type="http://schemas.openxmlformats.org/officeDocument/2006/relationships/hyperlink" Target="http://www.ooo-fialka.ru/catalog/shpingaleti/SHpingalet-SHF40-mm-zoloto.html" TargetMode="External"/><Relationship Id="rId168" Type="http://schemas.openxmlformats.org/officeDocument/2006/relationships/hyperlink" Target="http://www.ooo-fialka.ru/catalog/petli-strely-figurnye/Petlya-strela-figurnaya-PSF-130-b-p.html" TargetMode="External"/><Relationship Id="rId333" Type="http://schemas.openxmlformats.org/officeDocument/2006/relationships/hyperlink" Target="http://www.ooo-fialka.ru/catalog/mebelnie-ugolki/Ugolok-mebelnyy-100-100-20-tsink.html" TargetMode="External"/><Relationship Id="rId540" Type="http://schemas.openxmlformats.org/officeDocument/2006/relationships/hyperlink" Target="http://www.ooo-fialka.ru/catalog/proushiny-i-dr/Proboy-ushko-30-75-gnutoe-tsink-K.html" TargetMode="External"/><Relationship Id="rId778" Type="http://schemas.openxmlformats.org/officeDocument/2006/relationships/hyperlink" Target="http://ooo-fialka.ru/catalog/rychki-derevannie/Ruchka-derevyannaya-TR-140-kruglaya-LAK.html" TargetMode="External"/><Relationship Id="rId72" Type="http://schemas.openxmlformats.org/officeDocument/2006/relationships/hyperlink" Target="http://www.ooo-fialka.ru/catalog/zadvizhki/Zadvizhka-dvernaya-ZD-01-bronza.html" TargetMode="External"/><Relationship Id="rId375" Type="http://schemas.openxmlformats.org/officeDocument/2006/relationships/hyperlink" Target="http://www.ooo-fialka.ru/catalog/zadvizhki/Zadvizhka-dvernaya-ZD-02-med.html" TargetMode="External"/><Relationship Id="rId582" Type="http://schemas.openxmlformats.org/officeDocument/2006/relationships/hyperlink" Target="http://ooo-fialka.ru/catalog/petli-kartochnie-i-drugie/Petlya-kartochnaya-50-40-tsink-K.html" TargetMode="External"/><Relationship Id="rId638" Type="http://schemas.openxmlformats.org/officeDocument/2006/relationships/hyperlink" Target="http://www.ooo-fialka.ru/catalog/kronshteini/Kronshteyn-dlya-polok-315kh200kh40-belyy.html" TargetMode="External"/><Relationship Id="rId803" Type="http://schemas.openxmlformats.org/officeDocument/2006/relationships/hyperlink" Target="http://ooo-fialka.ru/catalog/universalnie/Petlya-babochka-800-5-bez-vrezki-125-75-2-5-khrom.html" TargetMode="External"/><Relationship Id="rId845" Type="http://schemas.openxmlformats.org/officeDocument/2006/relationships/hyperlink" Target="http://ooo-fialka.ru/catalog/petli-fortochnie/Petlya-nakladnaya-PN-5-40-tsink-Belarus.html" TargetMode="External"/><Relationship Id="rId3" Type="http://schemas.openxmlformats.org/officeDocument/2006/relationships/hyperlink" Target="http://ooo-fialka.ru/catalog/zavertki-okonnie/Zavertka-fortochnaya-ZF-2-tsink-K.html" TargetMode="External"/><Relationship Id="rId235" Type="http://schemas.openxmlformats.org/officeDocument/2006/relationships/hyperlink" Target="http://ooo-fialka.ru/catalog/rychki-skobi/Ruchka-skoba-RSA-50-belaya.html" TargetMode="External"/><Relationship Id="rId277" Type="http://schemas.openxmlformats.org/officeDocument/2006/relationships/hyperlink" Target="http://www.ooo-fialka.ru/catalog/petli-garazhnie/Petlya-garazhnaya-s-sharom-D-48-mm.html" TargetMode="External"/><Relationship Id="rId400" Type="http://schemas.openxmlformats.org/officeDocument/2006/relationships/hyperlink" Target="http://www.ooo-fialka.ru/catalog/stalnye-reshetki/Reshetka-ventilyatsionnaya-150-300-zoloto-metallicheskaya.html" TargetMode="External"/><Relationship Id="rId442" Type="http://schemas.openxmlformats.org/officeDocument/2006/relationships/hyperlink" Target="http://www.ooo-fialka.ru/catalog/reshetki-s-zaglushkoy/Ventilyatsionnaya-reshetka-s-zaglushkoy-160-160-antik-serebro.html" TargetMode="External"/><Relationship Id="rId484" Type="http://schemas.openxmlformats.org/officeDocument/2006/relationships/hyperlink" Target="http://www.ooo-fialka.ru/catalog/okonnaya-furnitura/Ugolok-100-1-tsink-R.html" TargetMode="External"/><Relationship Id="rId705" Type="http://schemas.openxmlformats.org/officeDocument/2006/relationships/hyperlink" Target="http://ooo-fialka.ru/catalog/rychki-derevannie/Ruchka-derevyannaya-TR_200.html" TargetMode="External"/><Relationship Id="rId137" Type="http://schemas.openxmlformats.org/officeDocument/2006/relationships/hyperlink" Target="http://www.ooo-fialka.ru/catalog/kronshteini/Kronshteyn-Apecs-SB-1-125-100-W.html" TargetMode="External"/><Relationship Id="rId302" Type="http://schemas.openxmlformats.org/officeDocument/2006/relationships/hyperlink" Target="http://www.ooo-fialka.ru/catalog/kruchki-veshalki/Kryuchok-veshalka-dvoynoy-belyy.html" TargetMode="External"/><Relationship Id="rId344" Type="http://schemas.openxmlformats.org/officeDocument/2006/relationships/hyperlink" Target="http://www.ooo-fialka.ru/catalog/mebelnie-ugolki/Ugolnik-26-30-tsink-Nytva.html" TargetMode="External"/><Relationship Id="rId691" Type="http://schemas.openxmlformats.org/officeDocument/2006/relationships/hyperlink" Target="http://www.ooo-fialka.ru/catalog/petli-streli/Petlya-strela-PS-130-b-p.html" TargetMode="External"/><Relationship Id="rId747" Type="http://schemas.openxmlformats.org/officeDocument/2006/relationships/hyperlink" Target="http://ooo-fialka.ru/catalog/perforirovanniy-krepezh/Podves-dlya-gipsakartona.html" TargetMode="External"/><Relationship Id="rId789" Type="http://schemas.openxmlformats.org/officeDocument/2006/relationships/hyperlink" Target="http://ooo-fialka.ru/catalog/universalnie/Petlya-babochka-800-3-bez-vrezki-75-63-2-5-matovaya-latun.html" TargetMode="External"/><Relationship Id="rId41" Type="http://schemas.openxmlformats.org/officeDocument/2006/relationships/hyperlink" Target="http://ooo-fialka.ru/catalog/dvernie-pruzhiny/" TargetMode="External"/><Relationship Id="rId83" Type="http://schemas.openxmlformats.org/officeDocument/2006/relationships/hyperlink" Target="http://www.ooo-fialka.ru/catalog/zadvizhki/Zadvizhka-nakladnaya-ZT-3-tsink.html" TargetMode="External"/><Relationship Id="rId179" Type="http://schemas.openxmlformats.org/officeDocument/2006/relationships/hyperlink" Target="http://www.ooo-fialka.ru/catalog/petli-strely-standartnye/Petlya-strela-PS-130.html" TargetMode="External"/><Relationship Id="rId386" Type="http://schemas.openxmlformats.org/officeDocument/2006/relationships/hyperlink" Target="http://www.ooo-fialka.ru/catalog/stalnye-reshetki/Reshetka-ventilyatsionnaya-100-100-khrom-metallicheskaya.html" TargetMode="External"/><Relationship Id="rId551" Type="http://schemas.openxmlformats.org/officeDocument/2006/relationships/hyperlink" Target="http://www.ooo-fialka.ru/catalog/proushiny-i-dr/Proushina-ploskaya-18-50-tsink.html" TargetMode="External"/><Relationship Id="rId593" Type="http://schemas.openxmlformats.org/officeDocument/2006/relationships/hyperlink" Target="http://www.ooo-fialka.ru/catalog/petli-strely-standartnye/Petlya-strela-PS-670-N.html" TargetMode="External"/><Relationship Id="rId607" Type="http://schemas.openxmlformats.org/officeDocument/2006/relationships/hyperlink" Target="http://www.ooo-fialka.ru/catalog/rychki-skobi/Ruchka-skoba-RS-100-3-tsink-K.html" TargetMode="External"/><Relationship Id="rId649" Type="http://schemas.openxmlformats.org/officeDocument/2006/relationships/hyperlink" Target="http://www.ooo-fialka.ru/catalog/polimer/Petlya-PN-110-antik-bronza-prav-N.html" TargetMode="External"/><Relationship Id="rId814" Type="http://schemas.openxmlformats.org/officeDocument/2006/relationships/hyperlink" Target="http://www.ooo-fialka.ru/catalog/mebelnie-ugolki/Ugolok-42-42-30-2-3-tsink-K.html" TargetMode="External"/><Relationship Id="rId856" Type="http://schemas.openxmlformats.org/officeDocument/2006/relationships/drawing" Target="../drawings/drawing1.xml"/><Relationship Id="rId190" Type="http://schemas.openxmlformats.org/officeDocument/2006/relationships/hyperlink" Target="http://www.ooo-fialka.ru/catalog/petli-strely-standartnye/Petlya-strela-PS-670.html" TargetMode="External"/><Relationship Id="rId204" Type="http://schemas.openxmlformats.org/officeDocument/2006/relationships/hyperlink" Target="http://ooo-fialka.ru/catalog/rychki-knopki/Ruchka-knopka-Ms-2-1-svetlaya.html" TargetMode="External"/><Relationship Id="rId246" Type="http://schemas.openxmlformats.org/officeDocument/2006/relationships/hyperlink" Target="http://ooo-fialka.ru/catalog/rychki-otkidnie/Ruchka-dlya-pogreba-antik-med.html" TargetMode="External"/><Relationship Id="rId288" Type="http://schemas.openxmlformats.org/officeDocument/2006/relationships/hyperlink" Target="http://www.ooo-fialka.ru/catalog/petli-vvertnie/Petlya-vvertnaya-PVv-1-belaya.html" TargetMode="External"/><Relationship Id="rId411" Type="http://schemas.openxmlformats.org/officeDocument/2006/relationships/hyperlink" Target="http://www.ooo-fialka.ru/catalog/stalnye-reshetki/Reshetka-ventilyatsionnaya-175-175-khrom-metallicheskaya.html" TargetMode="External"/><Relationship Id="rId453" Type="http://schemas.openxmlformats.org/officeDocument/2006/relationships/hyperlink" Target="http://www.ooo-fialka.ru/catalog/mebelnaia-furnitura/Rolikovye-napravlyayushchie-450-mm.html" TargetMode="External"/><Relationship Id="rId509" Type="http://schemas.openxmlformats.org/officeDocument/2006/relationships/hyperlink" Target="http://www.ooo-fialka.ru/catalog/cink/Petlya-nakladnaya-PN-130-pravaya-tsink-N.html" TargetMode="External"/><Relationship Id="rId660" Type="http://schemas.openxmlformats.org/officeDocument/2006/relationships/hyperlink" Target="http://www.ooo-fialka.ru/catalog/polimer/Petlya-PN-110-korichnevaya-prav-N.html" TargetMode="External"/><Relationship Id="rId106" Type="http://schemas.openxmlformats.org/officeDocument/2006/relationships/hyperlink" Target="http://www.ooo-fialka.ru/catalog/dvernie-nakladki/Nakladka-dvernaya-NDA-chernaya.html" TargetMode="External"/><Relationship Id="rId313" Type="http://schemas.openxmlformats.org/officeDocument/2006/relationships/hyperlink" Target="http://www.ooo-fialka.ru/catalog/kruchki-veshalki/Kryuchok-veshalka-10-khrom.html" TargetMode="External"/><Relationship Id="rId495" Type="http://schemas.openxmlformats.org/officeDocument/2006/relationships/hyperlink" Target="http://www.ooo-fialka.ru/catalog/cink/Petlya-110-pravaya-tsink.html" TargetMode="External"/><Relationship Id="rId716" Type="http://schemas.openxmlformats.org/officeDocument/2006/relationships/hyperlink" Target="http://www.ooo-fialka.ru/catalog/polimer/Petlya-130-levaya-belaya.html" TargetMode="External"/><Relationship Id="rId758" Type="http://schemas.openxmlformats.org/officeDocument/2006/relationships/hyperlink" Target="http://ooo-fialka.ru/catalog/perforirovanniy-krepezh/Ugolok-krepezhnyy-70-70-40-2-usil-R.html" TargetMode="External"/><Relationship Id="rId10" Type="http://schemas.openxmlformats.org/officeDocument/2006/relationships/hyperlink" Target="http://ooo-fialka.ru/catalog/zavertki-okonnie/Zavertka-ruchka-R-1-Primo-khrom.html" TargetMode="External"/><Relationship Id="rId52" Type="http://schemas.openxmlformats.org/officeDocument/2006/relationships/hyperlink" Target="http://ooo-fialka.ru/catalog/zavertki-okonnie/Zavertka-fortochnaya-ZF-1-tsink-K.html" TargetMode="External"/><Relationship Id="rId94" Type="http://schemas.openxmlformats.org/officeDocument/2006/relationships/hyperlink" Target="http://www.ooo-fialka.ru/catalog/zadvizhki/Zasov-s-tsepochkoy-2009-belyy-s-nikelem.html" TargetMode="External"/><Relationship Id="rId148" Type="http://schemas.openxmlformats.org/officeDocument/2006/relationships/hyperlink" Target="http://www.ooo-fialka.ru/catalog/kronshteini/Kronshteyn-Apecs-SB-1-300-250-BR.html" TargetMode="External"/><Relationship Id="rId355" Type="http://schemas.openxmlformats.org/officeDocument/2006/relationships/hyperlink" Target="http://www.ooo-fialka.ru/catalog/kruchki-veshalki/Kryuchok-veshalka-14-polimer.html" TargetMode="External"/><Relationship Id="rId397" Type="http://schemas.openxmlformats.org/officeDocument/2006/relationships/hyperlink" Target="http://www.ooo-fialka.ru/catalog/stalnye-reshetki/Reshetka-ventilyatsionnaya-150-300-antik-metallicheskaya.html" TargetMode="External"/><Relationship Id="rId520" Type="http://schemas.openxmlformats.org/officeDocument/2006/relationships/hyperlink" Target="http://www.ooo-fialka.ru/catalog/mebelnie-opori/Opora-plastmassovaya-3.html" TargetMode="External"/><Relationship Id="rId562" Type="http://schemas.openxmlformats.org/officeDocument/2006/relationships/hyperlink" Target="http://ooo-fialka.ru/catalog/petli-fortochnie/Petlya-nakladnaya-PN-5-60-tsink.html" TargetMode="External"/><Relationship Id="rId618" Type="http://schemas.openxmlformats.org/officeDocument/2006/relationships/hyperlink" Target="http://www.ooo-fialka.ru/catalog/zadvizhki/Zadvizhka-nakladnaya-ZT-2-60-tsink.html" TargetMode="External"/><Relationship Id="rId825" Type="http://schemas.openxmlformats.org/officeDocument/2006/relationships/hyperlink" Target="http://www.ooo-fialka.ru/catalog/zadvizhki/Zadvizhka-garazhnaya-ZG-2-600.html" TargetMode="External"/><Relationship Id="rId215" Type="http://schemas.openxmlformats.org/officeDocument/2006/relationships/hyperlink" Target="http://ooo-fialka.ru/catalog/rychki-knopki/Ruchka-knopka-RK-1-tip-2-antik-med.html" TargetMode="External"/><Relationship Id="rId257" Type="http://schemas.openxmlformats.org/officeDocument/2006/relationships/hyperlink" Target="http://ooo-fialka.ru/catalog/rychki-derevannie/Ruchka-derevyannaya-TR-80.html" TargetMode="External"/><Relationship Id="rId422" Type="http://schemas.openxmlformats.org/officeDocument/2006/relationships/hyperlink" Target="http://www.ooo-fialka.ru/catalog/stalnye-reshetki/Reshetka-ventilyatsionnaya-250-250-antik-metallicheskaya.html" TargetMode="External"/><Relationship Id="rId464" Type="http://schemas.openxmlformats.org/officeDocument/2006/relationships/hyperlink" Target="http://www.ooo-fialka.ru/catalog/mebelnaia-furnitura/Plastina-krepezhnaya-PK-60-60-16-2-tsink.html" TargetMode="External"/><Relationship Id="rId299" Type="http://schemas.openxmlformats.org/officeDocument/2006/relationships/hyperlink" Target="http://www.ooo-fialka.ru/catalog/kruchki-veshalki/Kryuchok-3-kh-rozhkovyy-plastmassovyy-K.html" TargetMode="External"/><Relationship Id="rId727" Type="http://schemas.openxmlformats.org/officeDocument/2006/relationships/hyperlink" Target="http://www.ooo-fialka.ru/catalog/polimer/Petlya-85-pravaya-bronza.html" TargetMode="External"/><Relationship Id="rId63" Type="http://schemas.openxmlformats.org/officeDocument/2006/relationships/hyperlink" Target="http://www.ooo-fialka.ru/catalog/universalnie/Petlya-Escur-100x70x2-5-zoloto-2BB-BPP.html" TargetMode="External"/><Relationship Id="rId159" Type="http://schemas.openxmlformats.org/officeDocument/2006/relationships/hyperlink" Target="http://www.ooo-fialka.ru/catalog/kronshteini/Kronshteyn-MK-50-50-K.html" TargetMode="External"/><Relationship Id="rId366" Type="http://schemas.openxmlformats.org/officeDocument/2006/relationships/hyperlink" Target="http://ooo-fialka.ru/catalog/petli-strely-polimernye/Petlya-strela-figurnaya-PSF-670-polimernoe-pokrytie.html" TargetMode="External"/><Relationship Id="rId573" Type="http://schemas.openxmlformats.org/officeDocument/2006/relationships/hyperlink" Target="http://ooo-fialka.ru/catalog/petli-kartochnie-i-drugie/Petlya-kartochnaya-45-200-tsink-N.html" TargetMode="External"/><Relationship Id="rId780" Type="http://schemas.openxmlformats.org/officeDocument/2006/relationships/hyperlink" Target="http://ooo-fialka.ru/catalog/rychki-derevannie/Ruchka-derevyannaya-TR-200-kruglaya-LAK.html" TargetMode="External"/><Relationship Id="rId226" Type="http://schemas.openxmlformats.org/officeDocument/2006/relationships/hyperlink" Target="http://ooo-fialka.ru/catalog/rychki-skobi/Ruchka-skoba-RS-80-belaya-Likchel.html" TargetMode="External"/><Relationship Id="rId433" Type="http://schemas.openxmlformats.org/officeDocument/2006/relationships/hyperlink" Target="http://www.ooo-fialka.ru/catalog/reshetki-s-zaglushkoy/Ventilyatsionnaya-reshetka-s-zaglushkoy-160-160-zoloto.html" TargetMode="External"/><Relationship Id="rId640" Type="http://schemas.openxmlformats.org/officeDocument/2006/relationships/hyperlink" Target="http://ooo-fialka.ru/catalog/rychki-derevannie/Ruchka-derevyannaya-bannaya.html" TargetMode="External"/><Relationship Id="rId738" Type="http://schemas.openxmlformats.org/officeDocument/2006/relationships/hyperlink" Target="http://ooo-fialka.ru/catalog/perforirovanniy-krepezh/Opora-balki-140-76-50-2-0-raskrytaya-tsink-5.html" TargetMode="External"/><Relationship Id="rId74" Type="http://schemas.openxmlformats.org/officeDocument/2006/relationships/hyperlink" Target="http://www.ooo-fialka.ru/catalog/zadvizhki/Zadvizhka-dvernaya-ZD-01-serebro.html" TargetMode="External"/><Relationship Id="rId377" Type="http://schemas.openxmlformats.org/officeDocument/2006/relationships/hyperlink" Target="http://www.ooo-fialka.ru/catalog/zadvizhki/Zadvizhka-dvernaya-ZD-06-zoloto.html" TargetMode="External"/><Relationship Id="rId500" Type="http://schemas.openxmlformats.org/officeDocument/2006/relationships/hyperlink" Target="http://www.ooo-fialka.ru/catalog/cink/Petlya-dvernaya-PN-110-levaya-tsink-K.html" TargetMode="External"/><Relationship Id="rId584" Type="http://schemas.openxmlformats.org/officeDocument/2006/relationships/hyperlink" Target="http://www.ooo-fialka.ru/catalog/petli-strely-standartnye/Petlya-strela-PS-160-N.html" TargetMode="External"/><Relationship Id="rId805" Type="http://schemas.openxmlformats.org/officeDocument/2006/relationships/hyperlink" Target="http://www.ooo-fialka.ru/catalog/zadvizhki/Zadvizhka-nakladnaya-ZT4-polimer-K.html" TargetMode="External"/><Relationship Id="rId5" Type="http://schemas.openxmlformats.org/officeDocument/2006/relationships/hyperlink" Target="http://ooo-fialka.ru/catalog/zavertki-okonnie/Zavertka-ruchka-R-1-tsink-Tula.html" TargetMode="External"/><Relationship Id="rId237" Type="http://schemas.openxmlformats.org/officeDocument/2006/relationships/hyperlink" Target="http://ooo-fialka.ru/catalog/rychki-skobi/Ruchka-skoba-RSA-50-zoloto.html" TargetMode="External"/><Relationship Id="rId791" Type="http://schemas.openxmlformats.org/officeDocument/2006/relationships/hyperlink" Target="http://ooo-fialka.ru/catalog/universalnie/Petlya-babochka-800-3-bez-vrezki-75-63-2-5-khrom.html" TargetMode="External"/><Relationship Id="rId444" Type="http://schemas.openxmlformats.org/officeDocument/2006/relationships/hyperlink" Target="http://www.ooo-fialka.ru/catalog/reshetki-s-zaglushkoy/Ventilyatsionnaya-reshetka-s-zaglushkoy-200-200-antik-bronza.html" TargetMode="External"/><Relationship Id="rId651" Type="http://schemas.openxmlformats.org/officeDocument/2006/relationships/hyperlink" Target="http://www.ooo-fialka.ru/catalog/polimer/Petlya-PN-110-antik-zoloto-prav-N.html" TargetMode="External"/><Relationship Id="rId749" Type="http://schemas.openxmlformats.org/officeDocument/2006/relationships/hyperlink" Target="http://ooo-fialka.ru/catalog/perforirovanniy-krepezh/Ugolok-krepezhnyy-35-50-tsink-N.html" TargetMode="External"/><Relationship Id="rId290" Type="http://schemas.openxmlformats.org/officeDocument/2006/relationships/hyperlink" Target="http://www.ooo-fialka.ru/catalog/petli-vvertnie/Petlya-vvertnaya-PVv-2-bel.html" TargetMode="External"/><Relationship Id="rId304" Type="http://schemas.openxmlformats.org/officeDocument/2006/relationships/hyperlink" Target="http://www.ooo-fialka.ru/catalog/kruchki-veshalki/Kryuchok-veshalka-dvoynoy-antik-bronza.html" TargetMode="External"/><Relationship Id="rId388" Type="http://schemas.openxmlformats.org/officeDocument/2006/relationships/hyperlink" Target="http://www.ooo-fialka.ru/catalog/stalnye-reshetki/Reshetka-ventilyatsionnaya-100-200-zoloto-metallicheskaya.html" TargetMode="External"/><Relationship Id="rId511" Type="http://schemas.openxmlformats.org/officeDocument/2006/relationships/hyperlink" Target="http://www.ooo-fialka.ru/catalog/cink/Petlya-nakladnaya-PN-85-pravaya-tsink-N.html" TargetMode="External"/><Relationship Id="rId609" Type="http://schemas.openxmlformats.org/officeDocument/2006/relationships/hyperlink" Target="http://www.ooo-fialka.ru/catalog/rychki-skobi/Ruchka-skoba-RS-80-3-tsink-K.html" TargetMode="External"/><Relationship Id="rId85" Type="http://schemas.openxmlformats.org/officeDocument/2006/relationships/hyperlink" Target="http://www.ooo-fialka.ru/catalog/zadvizhki/Zadvizhka-SHP-100-pod-visyachiy-zamok-korichnevaya.html" TargetMode="External"/><Relationship Id="rId150" Type="http://schemas.openxmlformats.org/officeDocument/2006/relationships/hyperlink" Target="http://www.ooo-fialka.ru/catalog/kronshteini/Kronshteyn-Apecs-SB-1-350-300-BR.html" TargetMode="External"/><Relationship Id="rId595" Type="http://schemas.openxmlformats.org/officeDocument/2006/relationships/hyperlink" Target="http://www.ooo-fialka.ru/catalog/petli-strely-polimernye/Petlya-strela-PS-160-polimer-N.html" TargetMode="External"/><Relationship Id="rId816" Type="http://schemas.openxmlformats.org/officeDocument/2006/relationships/hyperlink" Target="http://ooo-fialka.ru/catalog/universalnie/Petlya-nakladnaya-vvertnaya-PNV-65.html?clear_cache=Y" TargetMode="External"/><Relationship Id="rId248" Type="http://schemas.openxmlformats.org/officeDocument/2006/relationships/hyperlink" Target="http://ooo-fialka.ru/catalog/rychki-otkidnie/Ruchka-dlya-pogreba-belaya.html" TargetMode="External"/><Relationship Id="rId455" Type="http://schemas.openxmlformats.org/officeDocument/2006/relationships/hyperlink" Target="http://www.ooo-fialka.ru/catalog/mebelnaia-furnitura/Komplekt-zerkaloderzhatelya-s-prokladkoy.html" TargetMode="External"/><Relationship Id="rId662" Type="http://schemas.openxmlformats.org/officeDocument/2006/relationships/hyperlink" Target="http://www.ooo-fialka.ru/catalog/polimer/Petlya-PN-85-antik-bronza-lev-N.html" TargetMode="External"/><Relationship Id="rId12" Type="http://schemas.openxmlformats.org/officeDocument/2006/relationships/hyperlink" Target="http://ooo-fialka.ru/catalog/zavertki-okonnie/Zavertka-fortochnaya-ZF-tsink-Likchel.html" TargetMode="External"/><Relationship Id="rId108" Type="http://schemas.openxmlformats.org/officeDocument/2006/relationships/hyperlink" Target="http://www.ooo-fialka.ru/catalog/shpingaleti/SHpingalet-30-mm-zoloto.html" TargetMode="External"/><Relationship Id="rId315" Type="http://schemas.openxmlformats.org/officeDocument/2006/relationships/hyperlink" Target="http://www.ooo-fialka.ru/catalog/kruchki-veshalki/Kryuchok-veshalka-19-polimer.html" TargetMode="External"/><Relationship Id="rId522" Type="http://schemas.openxmlformats.org/officeDocument/2006/relationships/hyperlink" Target="http://www.ooo-fialka.ru/catalog/mebelnie-opori/Opora-plastmassovaya-5.html" TargetMode="External"/><Relationship Id="rId96" Type="http://schemas.openxmlformats.org/officeDocument/2006/relationships/hyperlink" Target="http://www.ooo-fialka.ru/catalog/zadvizhki/Komplekt-zasovov-garazhnykh-KGZ-018-kor.html" TargetMode="External"/><Relationship Id="rId161" Type="http://schemas.openxmlformats.org/officeDocument/2006/relationships/hyperlink" Target="http://www.ooo-fialka.ru/catalog/kronshteini/Kronshteyn-MK-80-80.html" TargetMode="External"/><Relationship Id="rId399" Type="http://schemas.openxmlformats.org/officeDocument/2006/relationships/hyperlink" Target="http://www.ooo-fialka.ru/catalog/stalnye-reshetki/Reshetka-ventilyatsionnaya-150-300-bronza-metallicheskaya.html" TargetMode="External"/><Relationship Id="rId827" Type="http://schemas.openxmlformats.org/officeDocument/2006/relationships/hyperlink" Target="http://www.ooo-fialka.ru/catalog/zadvizhki/Zadvizhka-garazhnaya-ZG-3-500.html" TargetMode="External"/><Relationship Id="rId259" Type="http://schemas.openxmlformats.org/officeDocument/2006/relationships/hyperlink" Target="http://www.ooo-fialka.ru/catalog/krepezhnye-ugolki/Ugolok-krepezhnyy-70-70-55-2-R-usil.html" TargetMode="External"/><Relationship Id="rId466" Type="http://schemas.openxmlformats.org/officeDocument/2006/relationships/hyperlink" Target="http://www.ooo-fialka.ru/catalog/mebelnaia-furnitura/Podveska-5-1-ZH-tsink.html" TargetMode="External"/><Relationship Id="rId673" Type="http://schemas.openxmlformats.org/officeDocument/2006/relationships/hyperlink" Target="http://www.ooo-fialka.ru/catalog/polimer/Petlya-PN-85-gorchichnaya-lev-N.html" TargetMode="External"/><Relationship Id="rId23" Type="http://schemas.openxmlformats.org/officeDocument/2006/relationships/hyperlink" Target="http://www.ooo-fialka.ru/catalog/zadvizhki/Zadvizhka-vorotnaya-ZT-150-serebro.html" TargetMode="External"/><Relationship Id="rId119" Type="http://schemas.openxmlformats.org/officeDocument/2006/relationships/hyperlink" Target="http://www.ooo-fialka.ru/catalog/shpingaleti/SHpingalet-SHP-10-mm-lak-zoloto.html" TargetMode="External"/><Relationship Id="rId326" Type="http://schemas.openxmlformats.org/officeDocument/2006/relationships/hyperlink" Target="http://www.ooo-fialka.ru/catalog/mebelnie-ugolki/Ugolok-UM-100-tsink-N.html" TargetMode="External"/><Relationship Id="rId533" Type="http://schemas.openxmlformats.org/officeDocument/2006/relationships/hyperlink" Target="http://www.ooo-fialka.ru/catalog/dvernie-pruzhiny/Pruzhina-dvernaya-D-18-5-mm-oksid.html" TargetMode="External"/><Relationship Id="rId740" Type="http://schemas.openxmlformats.org/officeDocument/2006/relationships/hyperlink" Target="http://ooo-fialka.ru/catalog/perforirovanniy-krepezh/Plastina-krepezhnaya-80-300-2-0-tsink-R.html" TargetMode="External"/><Relationship Id="rId838" Type="http://schemas.openxmlformats.org/officeDocument/2006/relationships/hyperlink" Target="http://www.ooo-fialka.ru/catalog/zadvizhki/Zadvizhka-dvernaya-ZD-100-polimer.html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ooo-fialka.ru/catalog/detail.php?ID=119" TargetMode="External"/><Relationship Id="rId299" Type="http://schemas.openxmlformats.org/officeDocument/2006/relationships/hyperlink" Target="http://www.ooo-fialka.ru/catalog/zamki-zaschelky/" TargetMode="External"/><Relationship Id="rId21" Type="http://schemas.openxmlformats.org/officeDocument/2006/relationships/hyperlink" Target="http://ooo-fialka.ru/catalog/detail.php?ID=889" TargetMode="External"/><Relationship Id="rId63" Type="http://schemas.openxmlformats.org/officeDocument/2006/relationships/hyperlink" Target="http://www.ooo-fialka.ru/catalog/detail.php?ID=978" TargetMode="External"/><Relationship Id="rId159" Type="http://schemas.openxmlformats.org/officeDocument/2006/relationships/hyperlink" Target="http://www.ooo-fialka.ru/catalog/zamki-vreznie/Vreznoy-zamok-Zenit-ZV4-3-02-med-Dimitrovgrad.html" TargetMode="External"/><Relationship Id="rId324" Type="http://schemas.openxmlformats.org/officeDocument/2006/relationships/hyperlink" Target="http://www.ooo-fialka.ru/catalog/kollektsiya-city/PALLADIUM-Ruchka-A-Bella-SN.html" TargetMode="External"/><Relationship Id="rId366" Type="http://schemas.openxmlformats.org/officeDocument/2006/relationships/hyperlink" Target="http://ooo-fialka.ru/catalog/kollektsiya-city/PALLADIUM-Ruchka-A-Anima-AB.html" TargetMode="External"/><Relationship Id="rId170" Type="http://schemas.openxmlformats.org/officeDocument/2006/relationships/hyperlink" Target="http://www.ooo-fialka.ru/catalog/zamki-vreznie-zenit/Vreznoy-zamok-Zenit-ZV4-3-03-R-bronza-Dimitrovgrad.html" TargetMode="External"/><Relationship Id="rId226" Type="http://schemas.openxmlformats.org/officeDocument/2006/relationships/hyperlink" Target="http://www.ooo-fialka.ru/catalog/zamki-vreznie-klass/" TargetMode="External"/><Relationship Id="rId433" Type="http://schemas.openxmlformats.org/officeDocument/2006/relationships/hyperlink" Target="http://www.ooo-fialka.ru/catalog/kollektsiya-revolution/PALLADIUM-Ruchka-Lotos-AB.html" TargetMode="External"/><Relationship Id="rId268" Type="http://schemas.openxmlformats.org/officeDocument/2006/relationships/hyperlink" Target="http://www.ooo-fialka.ru/catalog/detail.php?ID=1328" TargetMode="External"/><Relationship Id="rId475" Type="http://schemas.openxmlformats.org/officeDocument/2006/relationships/hyperlink" Target="http://ooo-fialka.ru/catalog/apecs/Zamok-navesnoy-Apeks-PDR-50-45-rez.html" TargetMode="External"/><Relationship Id="rId32" Type="http://schemas.openxmlformats.org/officeDocument/2006/relationships/hyperlink" Target="http://ooo-fialka.ru/catalog/detail.php?ID=123" TargetMode="External"/><Relationship Id="rId74" Type="http://schemas.openxmlformats.org/officeDocument/2006/relationships/hyperlink" Target="http://www.ooo-fialka.ru/catalog/detail.php?ID=989" TargetMode="External"/><Relationship Id="rId128" Type="http://schemas.openxmlformats.org/officeDocument/2006/relationships/hyperlink" Target="http://www.ooo-fialka.ru/catalog/zamki-nakladnie/Zenit-ZN-2-3-serebro-Dimitrovgrad.html" TargetMode="External"/><Relationship Id="rId335" Type="http://schemas.openxmlformats.org/officeDocument/2006/relationships/hyperlink" Target="http://www.ooo-fialka.ru/catalog/kollektsiya-city/PALLADIUM-Ruchka-A-Domino-COFFEE.html" TargetMode="External"/><Relationship Id="rId377" Type="http://schemas.openxmlformats.org/officeDocument/2006/relationships/hyperlink" Target="http://www.ooo-fialka.ru/catalog/kollektsiya-revolution/PALLADIUM-Ruchka-Agata-SN-CP.html" TargetMode="External"/><Relationship Id="rId500" Type="http://schemas.openxmlformats.org/officeDocument/2006/relationships/hyperlink" Target="http://ooo-fialka.ru/catalog/kollektsiya-revolution/" TargetMode="External"/><Relationship Id="rId5" Type="http://schemas.openxmlformats.org/officeDocument/2006/relationships/hyperlink" Target="http://www.ooo-fialka.ru/catalog/antal/Zamok-navesnoy-Antal-VS-1-860-60mm-bochonok.html" TargetMode="External"/><Relationship Id="rId181" Type="http://schemas.openxmlformats.org/officeDocument/2006/relationships/hyperlink" Target="http://www.ooo-fialka.ru/catalog/zamki-vreznie-zenit/Vreznoy-zamok-Zenit-ZV4-3-05-bronza-Dimitrovgrad.html" TargetMode="External"/><Relationship Id="rId237" Type="http://schemas.openxmlformats.org/officeDocument/2006/relationships/hyperlink" Target="http://ooo-fialka.ru/catalog/zenit/Zamok-navesnoy-VS-kontrolnyy-Dimitrovgrad.html" TargetMode="External"/><Relationship Id="rId402" Type="http://schemas.openxmlformats.org/officeDocument/2006/relationships/hyperlink" Target="http://www.ooo-fialka.ru/catalog/kollektsiya-revolution/PALLADIUM-Ruchka-Bruno-M-SG-GP.html" TargetMode="External"/><Relationship Id="rId279" Type="http://schemas.openxmlformats.org/officeDocument/2006/relationships/hyperlink" Target="http://www.ooo-fialka.ru/catalog/cilindrivie-mehanizmi-antal/Mekhanizm-tsilindrovyy-Antal-MTS-70-N-6kl.html" TargetMode="External"/><Relationship Id="rId444" Type="http://schemas.openxmlformats.org/officeDocument/2006/relationships/hyperlink" Target="http://www.ooo-fialka.ru/catalog/kollektsiya-revolution/PALLADIUM-Ruchka-Mistik-GP.html" TargetMode="External"/><Relationship Id="rId486" Type="http://schemas.openxmlformats.org/officeDocument/2006/relationships/hyperlink" Target="http://www.ooo-fialka.ru/catalog/zenit-dimitrovgrad/Zenit-ruchka-ZV4-3-01-nikel-Dimitrovgrad.html" TargetMode="External"/><Relationship Id="rId43" Type="http://schemas.openxmlformats.org/officeDocument/2006/relationships/hyperlink" Target="http://www.ooo-fialka.ru/catalog/detail.php?ID=958" TargetMode="External"/><Relationship Id="rId139" Type="http://schemas.openxmlformats.org/officeDocument/2006/relationships/hyperlink" Target="http://www.ooo-fialka.ru/catalog/zamki-vreznie/Vreznoy-zamok-Zenit-ZV4-3-01-belyy-Dimitrovgrad.html" TargetMode="External"/><Relationship Id="rId290" Type="http://schemas.openxmlformats.org/officeDocument/2006/relationships/hyperlink" Target="http://www.ooo-fialka.ru/catalog/detail.php?ID=1347" TargetMode="External"/><Relationship Id="rId304" Type="http://schemas.openxmlformats.org/officeDocument/2006/relationships/hyperlink" Target="http://ooo-fialka.ru/catalog/apecs/Zamok-navesnoy-kodovyy-Apeks-PDV-40-38.html" TargetMode="External"/><Relationship Id="rId346" Type="http://schemas.openxmlformats.org/officeDocument/2006/relationships/hyperlink" Target="http://www.ooo-fialka.ru/catalog/kollektsiya-city/PALLADIUM-Ruchka-A-Rio-SG-CP.html" TargetMode="External"/><Relationship Id="rId388" Type="http://schemas.openxmlformats.org/officeDocument/2006/relationships/hyperlink" Target="http://www.ooo-fialka.ru/catalog/kollektsiya-revolution/PALLADIUM-Ruchka-Arno-SC-CP.html" TargetMode="External"/><Relationship Id="rId85" Type="http://schemas.openxmlformats.org/officeDocument/2006/relationships/hyperlink" Target="http://ooo-fialka.ru/catalog/detail.php?ID=1000" TargetMode="External"/><Relationship Id="rId150" Type="http://schemas.openxmlformats.org/officeDocument/2006/relationships/hyperlink" Target="http://www.ooo-fialka.ru/catalog/zamki-vreznie/Vreznoy-zamok-Zenit-ZV4-3-01-chernyy-Dimitrovgrad.html" TargetMode="External"/><Relationship Id="rId192" Type="http://schemas.openxmlformats.org/officeDocument/2006/relationships/hyperlink" Target="http://www.ooo-fialka.ru/catalog/zamki-vreznie-zenit/Vreznoy-zamok-Zenit-ZV9-4-2-med-Dimitrovgrad.html" TargetMode="External"/><Relationship Id="rId206" Type="http://schemas.openxmlformats.org/officeDocument/2006/relationships/hyperlink" Target="http://www.ooo-fialka.ru/catalog/detail.php?ID=1212" TargetMode="External"/><Relationship Id="rId413" Type="http://schemas.openxmlformats.org/officeDocument/2006/relationships/hyperlink" Target="http://ooo-fialka.ru/catalog/kollektsiya-revolution/PALLADIUM-Ruchka-Duck-AB.html" TargetMode="External"/><Relationship Id="rId248" Type="http://schemas.openxmlformats.org/officeDocument/2006/relationships/hyperlink" Target="http://ooo-fialka.ru/catalog/zamki-zaschelki-zenit/Zashchelka-Zenit-ZSHCH2-02-brilliant.html" TargetMode="External"/><Relationship Id="rId455" Type="http://schemas.openxmlformats.org/officeDocument/2006/relationships/hyperlink" Target="http://www.ooo-fialka.ru/catalog/kollektsiya-revolution/PALLADIUM-Ruchka-Serena-SG.html" TargetMode="External"/><Relationship Id="rId497" Type="http://schemas.openxmlformats.org/officeDocument/2006/relationships/hyperlink" Target="http://ooo-fialka.ru/catalog/cilindrivie-mehanizmi-zenit/Mekhanizm-tsilindrovyy-Zenit-8-6-Dimitrovgrad.html" TargetMode="External"/><Relationship Id="rId12" Type="http://schemas.openxmlformats.org/officeDocument/2006/relationships/hyperlink" Target="http://www.ooo-fialka.ru/catalog/antal/Zamok-navesnoy-Antal-VS-1-366-63mm.html" TargetMode="External"/><Relationship Id="rId108" Type="http://schemas.openxmlformats.org/officeDocument/2006/relationships/hyperlink" Target="http://www.ooo-fialka.ru/catalog/ptimash/" TargetMode="External"/><Relationship Id="rId315" Type="http://schemas.openxmlformats.org/officeDocument/2006/relationships/hyperlink" Target="http://ooo-fialka.ru/catalog/apecs/Zamok-velosipednyy-Apeks-PD-81-80.html" TargetMode="External"/><Relationship Id="rId357" Type="http://schemas.openxmlformats.org/officeDocument/2006/relationships/hyperlink" Target="http://www.ooo-fialka.ru/catalog/kollektsiya-city/PALLADIUM-Ruchka-A-Swim-SN.html" TargetMode="External"/><Relationship Id="rId54" Type="http://schemas.openxmlformats.org/officeDocument/2006/relationships/hyperlink" Target="http://www.ooo-fialka.ru/catalog/detail.php?ID=969" TargetMode="External"/><Relationship Id="rId96" Type="http://schemas.openxmlformats.org/officeDocument/2006/relationships/hyperlink" Target="http://ooo-fialka.ru/catalog/detail.php?ID=1011" TargetMode="External"/><Relationship Id="rId161" Type="http://schemas.openxmlformats.org/officeDocument/2006/relationships/hyperlink" Target="http://www.ooo-fialka.ru/catalog/zamki-vreznie/Vreznoy-zamok-Zenit-ZV4-3-02-chernyy-Dimitrovgrad.html" TargetMode="External"/><Relationship Id="rId217" Type="http://schemas.openxmlformats.org/officeDocument/2006/relationships/hyperlink" Target="http://www.ooo-fialka.ru/catalog/zamki-vreznie-apecs/" TargetMode="External"/><Relationship Id="rId399" Type="http://schemas.openxmlformats.org/officeDocument/2006/relationships/hyperlink" Target="http://www.ooo-fialka.ru/catalog/kollektsiya-revolution/PALLADIUM-Ruchka-Bruno-SN-CP.html" TargetMode="External"/><Relationship Id="rId259" Type="http://schemas.openxmlformats.org/officeDocument/2006/relationships/hyperlink" Target="http://www.ooo-fialka.ru/catalog/detail.php?ID=1319" TargetMode="External"/><Relationship Id="rId424" Type="http://schemas.openxmlformats.org/officeDocument/2006/relationships/hyperlink" Target="http://ooo-fialka.ru/catalog/kollektsiya-revolution/PALLADIUM-Ruchka-Fiesta-GP.html" TargetMode="External"/><Relationship Id="rId466" Type="http://schemas.openxmlformats.org/officeDocument/2006/relationships/hyperlink" Target="http://www.ooo-fialka.ru/catalog/antal/Zamok-navesnoy-Antal-VS-1-367L-75mm-dlinnaya-duzhka.html" TargetMode="External"/><Relationship Id="rId23" Type="http://schemas.openxmlformats.org/officeDocument/2006/relationships/hyperlink" Target="http://www.ooo-fialka.ru/catalog/ariko/Zamok-navesnoy-Ariko-VS1-1-06-lodochka.html" TargetMode="External"/><Relationship Id="rId119" Type="http://schemas.openxmlformats.org/officeDocument/2006/relationships/hyperlink" Target="http://ooo-fialka.ru/catalog/detail.php?ID=1025" TargetMode="External"/><Relationship Id="rId270" Type="http://schemas.openxmlformats.org/officeDocument/2006/relationships/hyperlink" Target="http://www.ooo-fialka.ru/catalog/detail.php?ID=1330" TargetMode="External"/><Relationship Id="rId326" Type="http://schemas.openxmlformats.org/officeDocument/2006/relationships/hyperlink" Target="http://www.ooo-fialka.ru/catalog/kollektsiya-city/PALLADIUM-Ruchka-A-Bruno-M-COFFEE.html" TargetMode="External"/><Relationship Id="rId65" Type="http://schemas.openxmlformats.org/officeDocument/2006/relationships/hyperlink" Target="http://www.ooo-fialka.ru/catalog/detail.php?ID=980" TargetMode="External"/><Relationship Id="rId130" Type="http://schemas.openxmlformats.org/officeDocument/2006/relationships/hyperlink" Target="http://www.ooo-fialka.ru/catalog/detail.php?ID=147" TargetMode="External"/><Relationship Id="rId368" Type="http://schemas.openxmlformats.org/officeDocument/2006/relationships/hyperlink" Target="http://ooo-fialka.ru/catalog/kollektsiya-city/PALLADIUM-Ruchka-A-Anima-GP-SG.html" TargetMode="External"/><Relationship Id="rId172" Type="http://schemas.openxmlformats.org/officeDocument/2006/relationships/hyperlink" Target="http://www.ooo-fialka.ru/catalog/zamki-vreznie-zenit/Vreznoy-zamok-Zenit-ZV4-3-03-R-serebro-Dimitrovgrad.html" TargetMode="External"/><Relationship Id="rId228" Type="http://schemas.openxmlformats.org/officeDocument/2006/relationships/hyperlink" Target="http://www.ooo-fialka.ru/catalog/detail.php?ID=1236" TargetMode="External"/><Relationship Id="rId435" Type="http://schemas.openxmlformats.org/officeDocument/2006/relationships/hyperlink" Target="http://www.ooo-fialka.ru/catalog/kollektsiya-revolution/PALLADIUM-Ruchka-Lotos-SC-CP.html" TargetMode="External"/><Relationship Id="rId477" Type="http://schemas.openxmlformats.org/officeDocument/2006/relationships/hyperlink" Target="http://www.ooo-fialka.ru/catalog/zamki-zaschelki-likchel/Zashchelka-vreznaya-ZSHCH1-3-K-13502-staroe-serebro.html" TargetMode="External"/><Relationship Id="rId281" Type="http://schemas.openxmlformats.org/officeDocument/2006/relationships/hyperlink" Target="http://www.ooo-fialka.ru/catalog/cilindrivie-mehanizmi-antal/" TargetMode="External"/><Relationship Id="rId337" Type="http://schemas.openxmlformats.org/officeDocument/2006/relationships/hyperlink" Target="http://www.ooo-fialka.ru/catalog/kollektsiya-city/PALLADIUM-Ruchka-A-Domino-SN-CP.html" TargetMode="External"/><Relationship Id="rId502" Type="http://schemas.openxmlformats.org/officeDocument/2006/relationships/printerSettings" Target="../printerSettings/printerSettings2.bin"/><Relationship Id="rId34" Type="http://schemas.openxmlformats.org/officeDocument/2006/relationships/hyperlink" Target="http://ooo-fialka.ru/catalog/zenit/Zamok-navesnoy-VS-1-03-Dimitrovgrad.html" TargetMode="External"/><Relationship Id="rId76" Type="http://schemas.openxmlformats.org/officeDocument/2006/relationships/hyperlink" Target="http://www.ooo-fialka.ru/catalog/detail.php?ID=991" TargetMode="External"/><Relationship Id="rId141" Type="http://schemas.openxmlformats.org/officeDocument/2006/relationships/hyperlink" Target="http://www.ooo-fialka.ru/catalog/zamki-vreznie/Vreznoy-zamok-Zenit-ZV4-3-01-bronza-Dimitrovgrad.html" TargetMode="External"/><Relationship Id="rId379" Type="http://schemas.openxmlformats.org/officeDocument/2006/relationships/hyperlink" Target="http://www.ooo-fialka.ru/catalog/kollektsiya-revolution/PALLADIUM-Ruchka-Alice-GP-CP.html" TargetMode="External"/><Relationship Id="rId7" Type="http://schemas.openxmlformats.org/officeDocument/2006/relationships/hyperlink" Target="http://www.ooo-fialka.ru/catalog/antal/Zamok-navesnoy-Antal-VS-1-840-40mm-bochonok.html" TargetMode="External"/><Relationship Id="rId183" Type="http://schemas.openxmlformats.org/officeDocument/2006/relationships/hyperlink" Target="http://www.ooo-fialka.ru/catalog/zamki-vreznie-zenit/Vreznoy-zamok-Zenit-ZV4-3-05-zoloto-Dimitrovgrad.html" TargetMode="External"/><Relationship Id="rId239" Type="http://schemas.openxmlformats.org/officeDocument/2006/relationships/hyperlink" Target="http://www.ooo-fialka.ru/catalog/zamki-vreznie-bulat/" TargetMode="External"/><Relationship Id="rId390" Type="http://schemas.openxmlformats.org/officeDocument/2006/relationships/hyperlink" Target="http://www.ooo-fialka.ru/catalog/kollektsiya-revolution/PALLADIUM-Ruchka-Arno-SN-CP.html" TargetMode="External"/><Relationship Id="rId404" Type="http://schemas.openxmlformats.org/officeDocument/2006/relationships/hyperlink" Target="http://www.ooo-fialka.ru/catalog/kollektsiya-revolution/PALLADIUM-Ruchka-Calisto-AB.html" TargetMode="External"/><Relationship Id="rId446" Type="http://schemas.openxmlformats.org/officeDocument/2006/relationships/hyperlink" Target="http://www.ooo-fialka.ru/catalog/kollektsiya-revolution/PALLADIUM-Ruchka-Mistik-SG.html" TargetMode="External"/><Relationship Id="rId250" Type="http://schemas.openxmlformats.org/officeDocument/2006/relationships/hyperlink" Target="http://ooo-fialka.ru/catalog/zamki-zaschelki-zenit/Zashchelka-Zenit-ZSHCH2-02-med.html" TargetMode="External"/><Relationship Id="rId292" Type="http://schemas.openxmlformats.org/officeDocument/2006/relationships/hyperlink" Target="http://www.ooo-fialka.ru/catalog/detail.php?ID=1349" TargetMode="External"/><Relationship Id="rId306" Type="http://schemas.openxmlformats.org/officeDocument/2006/relationships/hyperlink" Target="http://ooo-fialka.ru/catalog/apecs/Zamok-navesnoy-Apeks-PDR-50-55L-rez.html" TargetMode="External"/><Relationship Id="rId488" Type="http://schemas.openxmlformats.org/officeDocument/2006/relationships/hyperlink" Target="http://ooo-fialka.ru/catalog/zenit-dimitrovgrad/Zenit-ruchka-ZV4-3-03-bronza-Dimitrovgrad.html" TargetMode="External"/><Relationship Id="rId24" Type="http://schemas.openxmlformats.org/officeDocument/2006/relationships/hyperlink" Target="http://www.ooo-fialka.ru/catalog/ariko/Zamok-navesnoy-Ariko-VS1-1-05.html" TargetMode="External"/><Relationship Id="rId45" Type="http://schemas.openxmlformats.org/officeDocument/2006/relationships/hyperlink" Target="http://www.ooo-fialka.ru/catalog/detail.php?ID=960" TargetMode="External"/><Relationship Id="rId66" Type="http://schemas.openxmlformats.org/officeDocument/2006/relationships/hyperlink" Target="http://www.ooo-fialka.ru/catalog/detail.php?ID=981" TargetMode="External"/><Relationship Id="rId87" Type="http://schemas.openxmlformats.org/officeDocument/2006/relationships/hyperlink" Target="http://ooo-fialka.ru/catalog/detail.php?ID=1002" TargetMode="External"/><Relationship Id="rId110" Type="http://schemas.openxmlformats.org/officeDocument/2006/relationships/hyperlink" Target="http://www.ooo-fialka.ru/catalog/chaz/" TargetMode="External"/><Relationship Id="rId131" Type="http://schemas.openxmlformats.org/officeDocument/2006/relationships/hyperlink" Target="http://www.ooo-fialka.ru/catalog/detail.php?ID=1041" TargetMode="External"/><Relationship Id="rId327" Type="http://schemas.openxmlformats.org/officeDocument/2006/relationships/hyperlink" Target="http://www.ooo-fialka.ru/catalog/kollektsiya-city/PALLADIUM-Ruchka-A-Bruno-M-SG-GP.html" TargetMode="External"/><Relationship Id="rId348" Type="http://schemas.openxmlformats.org/officeDocument/2006/relationships/hyperlink" Target="http://www.ooo-fialka.ru/catalog/kollektsiya-city/PALLADIUM-Ruchka-A-Sena-AB.html" TargetMode="External"/><Relationship Id="rId369" Type="http://schemas.openxmlformats.org/officeDocument/2006/relationships/hyperlink" Target="http://ooo-fialka.ru/catalog/kollektsiya-city/PALLADIUM-Ruchka-A-Anima-SN-CP.html" TargetMode="External"/><Relationship Id="rId152" Type="http://schemas.openxmlformats.org/officeDocument/2006/relationships/hyperlink" Target="http://www.ooo-fialka.ru/catalog/zamki-vreznie/Vreznoy-zamok-Zenit-ZV4-3-01-R-med-Dimitrovgrad.html" TargetMode="External"/><Relationship Id="rId173" Type="http://schemas.openxmlformats.org/officeDocument/2006/relationships/hyperlink" Target="http://www.ooo-fialka.ru/catalog/zamki-vreznie-zenit/Vreznoy-zamok-Zenit-ZV4-3-04-belyy-Dimitrovgrad.html" TargetMode="External"/><Relationship Id="rId194" Type="http://schemas.openxmlformats.org/officeDocument/2006/relationships/hyperlink" Target="http://www.ooo-fialka.ru/catalog/zamki-vreznie-zenit/Vreznoy-zamok-Zenit-ZV9-4-2-chernyy-Dimitrovgrad.html" TargetMode="External"/><Relationship Id="rId208" Type="http://schemas.openxmlformats.org/officeDocument/2006/relationships/hyperlink" Target="http://www.ooo-fialka.ru/catalog/detail.php?ID=1215" TargetMode="External"/><Relationship Id="rId229" Type="http://schemas.openxmlformats.org/officeDocument/2006/relationships/hyperlink" Target="http://www.ooo-fialka.ru/catalog/detail.php?ID=1237" TargetMode="External"/><Relationship Id="rId380" Type="http://schemas.openxmlformats.org/officeDocument/2006/relationships/hyperlink" Target="http://www.ooo-fialka.ru/catalog/kollektsiya-revolution/PALLADIUM-Ruchka-Alice-SC-CP.html" TargetMode="External"/><Relationship Id="rId415" Type="http://schemas.openxmlformats.org/officeDocument/2006/relationships/hyperlink" Target="http://ooo-fialka.ru/catalog/kollektsiya-revolution/PALLADIUM-Ruchka-Duck-SC.html" TargetMode="External"/><Relationship Id="rId436" Type="http://schemas.openxmlformats.org/officeDocument/2006/relationships/hyperlink" Target="http://www.ooo-fialka.ru/catalog/kollektsiya-revolution/PALLADIUM-Ruchka-Lotos-SG-GP.html" TargetMode="External"/><Relationship Id="rId457" Type="http://schemas.openxmlformats.org/officeDocument/2006/relationships/hyperlink" Target="http://www.ooo-fialka.ru/catalog/kollektsiya-revolution/PALLADIUM-Ruchka-Sofia-AB-CP.html" TargetMode="External"/><Relationship Id="rId240" Type="http://schemas.openxmlformats.org/officeDocument/2006/relationships/hyperlink" Target="http://ooo-fialka.ru/catalog/zamki-zaschelki-zenit/Zashchelka-Zenit-ZSHCH2-01-belyy.html" TargetMode="External"/><Relationship Id="rId261" Type="http://schemas.openxmlformats.org/officeDocument/2006/relationships/hyperlink" Target="http://www.ooo-fialka.ru/catalog/detail.php?ID=1321" TargetMode="External"/><Relationship Id="rId478" Type="http://schemas.openxmlformats.org/officeDocument/2006/relationships/hyperlink" Target="http://www.ooo-fialka.ru/catalog/zamki-zaschelki-likchel/Zashchelka-vreznaya-ZSHCH1-D-3-K-s-dopoln-zapiran-13503-staroe-serebro.html" TargetMode="External"/><Relationship Id="rId499" Type="http://schemas.openxmlformats.org/officeDocument/2006/relationships/hyperlink" Target="http://ooo-fialka.ru/catalog/kollektsiya-city/" TargetMode="External"/><Relationship Id="rId14" Type="http://schemas.openxmlformats.org/officeDocument/2006/relationships/hyperlink" Target="http://www.ooo-fialka.ru/catalog/antal/Zamok-navesnoy-Antal-VS-1-366L-63mm-dlin-duzhka.html" TargetMode="External"/><Relationship Id="rId35" Type="http://schemas.openxmlformats.org/officeDocument/2006/relationships/hyperlink" Target="http://ooo-fialka.ru/catalog/zenit/Zamok-navesnoy-VS-1-02-Dimitrovgrad.html" TargetMode="External"/><Relationship Id="rId56" Type="http://schemas.openxmlformats.org/officeDocument/2006/relationships/hyperlink" Target="http://www.ooo-fialka.ru/catalog/detail.php?ID=971" TargetMode="External"/><Relationship Id="rId77" Type="http://schemas.openxmlformats.org/officeDocument/2006/relationships/hyperlink" Target="http://www.ooo-fialka.ru/catalog/detail.php?ID=992" TargetMode="External"/><Relationship Id="rId100" Type="http://schemas.openxmlformats.org/officeDocument/2006/relationships/hyperlink" Target="http://ooo-fialka.ru/catalog/detail.php?ID=1015" TargetMode="External"/><Relationship Id="rId282" Type="http://schemas.openxmlformats.org/officeDocument/2006/relationships/hyperlink" Target="http://www.ooo-fialka.ru/catalog/cilindrivie-mehanizmi-zenit/" TargetMode="External"/><Relationship Id="rId317" Type="http://schemas.openxmlformats.org/officeDocument/2006/relationships/hyperlink" Target="http://ooo-fialka.ru/catalog/apecs/Zamok-velosipednyy-Apeks-PD-83-65.html" TargetMode="External"/><Relationship Id="rId338" Type="http://schemas.openxmlformats.org/officeDocument/2006/relationships/hyperlink" Target="http://www.ooo-fialka.ru/catalog/kollektsiya-city/PALLADIUM-Ruchka-A-Lazio-AB.html" TargetMode="External"/><Relationship Id="rId359" Type="http://schemas.openxmlformats.org/officeDocument/2006/relationships/hyperlink" Target="http://www.ooo-fialka.ru/catalog/kollektsiya-city/PALLADIUM-Ruchka-A-Tesoro-COFFEE.html" TargetMode="External"/><Relationship Id="rId503" Type="http://schemas.openxmlformats.org/officeDocument/2006/relationships/drawing" Target="../drawings/drawing2.xml"/><Relationship Id="rId8" Type="http://schemas.openxmlformats.org/officeDocument/2006/relationships/hyperlink" Target="http://www.ooo-fialka.ru/catalog/antal/Zamok-navesnoy-Antal-VS-1-790-90mm.html" TargetMode="External"/><Relationship Id="rId98" Type="http://schemas.openxmlformats.org/officeDocument/2006/relationships/hyperlink" Target="http://ooo-fialka.ru/catalog/detail.php?ID=1013" TargetMode="External"/><Relationship Id="rId121" Type="http://schemas.openxmlformats.org/officeDocument/2006/relationships/hyperlink" Target="http://ooo-fialka.ru/catalog/detail.php?ID=1027" TargetMode="External"/><Relationship Id="rId142" Type="http://schemas.openxmlformats.org/officeDocument/2006/relationships/hyperlink" Target="http://www.ooo-fialka.ru/catalog/zamki-vreznie/Vreznoy-zamok-Zenit-ZV4-3-01-zoloto-lak-Dimitrovgrad.html" TargetMode="External"/><Relationship Id="rId163" Type="http://schemas.openxmlformats.org/officeDocument/2006/relationships/hyperlink" Target="http://www.ooo-fialka.ru/catalog/zamki-vreznie-zenit/Vreznoy-zamok-Zenit-ZV4-3-03-brilliant-Dimitrovgrad.html" TargetMode="External"/><Relationship Id="rId184" Type="http://schemas.openxmlformats.org/officeDocument/2006/relationships/hyperlink" Target="http://www.ooo-fialka.ru/catalog/zamki-vreznie-zenit/Vreznoy-zamok-Zenit-ZV4-3-05-serebro-Dimitrovgrad.html" TargetMode="External"/><Relationship Id="rId219" Type="http://schemas.openxmlformats.org/officeDocument/2006/relationships/hyperlink" Target="http://www.ooo-fialka.ru/catalog/detail.php?ID=1224" TargetMode="External"/><Relationship Id="rId370" Type="http://schemas.openxmlformats.org/officeDocument/2006/relationships/hyperlink" Target="http://ooo-fialka.ru/catalog/kollektsiya-city/PALLADIUM-Ruchka-A-Brezza-AB.html" TargetMode="External"/><Relationship Id="rId391" Type="http://schemas.openxmlformats.org/officeDocument/2006/relationships/hyperlink" Target="http://www.ooo-fialka.ru/catalog/kollektsiya-revolution/PALLADIUM-Ruchka-Asolo-AB-CP.html" TargetMode="External"/><Relationship Id="rId405" Type="http://schemas.openxmlformats.org/officeDocument/2006/relationships/hyperlink" Target="http://www.ooo-fialka.ru/catalog/kollektsiya-revolution/PALLADIUM-Ruchka-Calisto-GP.html" TargetMode="External"/><Relationship Id="rId426" Type="http://schemas.openxmlformats.org/officeDocument/2006/relationships/hyperlink" Target="http://ooo-fialka.ru/catalog/kollektsiya-revolution/PALLADIUM-Ruchka-Fiesta-SG.html" TargetMode="External"/><Relationship Id="rId447" Type="http://schemas.openxmlformats.org/officeDocument/2006/relationships/hyperlink" Target="http://www.ooo-fialka.ru/catalog/kollektsiya-revolution/PALLADIUM-Ruchka-Mistik-SN.html" TargetMode="External"/><Relationship Id="rId230" Type="http://schemas.openxmlformats.org/officeDocument/2006/relationships/hyperlink" Target="http://www.ooo-fialka.ru/catalog/detail.php?ID=1238" TargetMode="External"/><Relationship Id="rId251" Type="http://schemas.openxmlformats.org/officeDocument/2006/relationships/hyperlink" Target="http://ooo-fialka.ru/catalog/zamki-zaschelki-zenit/Zashchelka-Zenit-ZSHCH2-02-serebro.html" TargetMode="External"/><Relationship Id="rId468" Type="http://schemas.openxmlformats.org/officeDocument/2006/relationships/hyperlink" Target="http://ooo-fialka.ru/catalog/apecs/Zamok-navesnoy-Apeks-PD-01-25-MVS-122.html" TargetMode="External"/><Relationship Id="rId489" Type="http://schemas.openxmlformats.org/officeDocument/2006/relationships/hyperlink" Target="http://ooo-fialka.ru/catalog/zenit-dimitrovgrad/Zenit-ruchka-ZV4-3-03-zoloto-Dimitrovgrad.html" TargetMode="External"/><Relationship Id="rId25" Type="http://schemas.openxmlformats.org/officeDocument/2006/relationships/hyperlink" Target="http://www.ooo-fialka.ru/catalog/zamki-nakladnie/Zenit-ZN-1-6-serebro.html" TargetMode="External"/><Relationship Id="rId46" Type="http://schemas.openxmlformats.org/officeDocument/2006/relationships/hyperlink" Target="http://www.ooo-fialka.ru/catalog/detail.php?ID=961" TargetMode="External"/><Relationship Id="rId67" Type="http://schemas.openxmlformats.org/officeDocument/2006/relationships/hyperlink" Target="http://www.ooo-fialka.ru/catalog/detail.php?ID=982" TargetMode="External"/><Relationship Id="rId272" Type="http://schemas.openxmlformats.org/officeDocument/2006/relationships/hyperlink" Target="http://www.ooo-fialka.ru/catalog/detail.php?ID=1332" TargetMode="External"/><Relationship Id="rId293" Type="http://schemas.openxmlformats.org/officeDocument/2006/relationships/hyperlink" Target="http://www.ooo-fialka.ru/catalog/detail.php?ID=1350" TargetMode="External"/><Relationship Id="rId307" Type="http://schemas.openxmlformats.org/officeDocument/2006/relationships/hyperlink" Target="http://ooo-fialka.ru/catalog/apecs/Zamok-navesnoy-Apeks-PDR-50-45L-rez.html" TargetMode="External"/><Relationship Id="rId328" Type="http://schemas.openxmlformats.org/officeDocument/2006/relationships/hyperlink" Target="http://www.ooo-fialka.ru/catalog/kollektsiya-city/PALLADIUM-Ruchka-A-Bruno-M-SN-CP.html" TargetMode="External"/><Relationship Id="rId349" Type="http://schemas.openxmlformats.org/officeDocument/2006/relationships/hyperlink" Target="http://www.ooo-fialka.ru/catalog/kollektsiya-city/PALLADIUM-Ruchka-A-Sena-COFFEE.html" TargetMode="External"/><Relationship Id="rId88" Type="http://schemas.openxmlformats.org/officeDocument/2006/relationships/hyperlink" Target="http://ooo-fialka.ru/catalog/detail.php?ID=1003" TargetMode="External"/><Relationship Id="rId111" Type="http://schemas.openxmlformats.org/officeDocument/2006/relationships/hyperlink" Target="http://ooo-fialka.ru/catalog/detail.php?ID=1021" TargetMode="External"/><Relationship Id="rId132" Type="http://schemas.openxmlformats.org/officeDocument/2006/relationships/hyperlink" Target="http://www.ooo-fialka.ru/catalog/detail.php?ID=1042" TargetMode="External"/><Relationship Id="rId153" Type="http://schemas.openxmlformats.org/officeDocument/2006/relationships/hyperlink" Target="http://www.ooo-fialka.ru/catalog/zamki-vreznie/Vreznoy-zamok-Zenit-ZV4-3-01-R-serebro-Dimitrovgrad.html" TargetMode="External"/><Relationship Id="rId174" Type="http://schemas.openxmlformats.org/officeDocument/2006/relationships/hyperlink" Target="http://www.ooo-fialka.ru/catalog/zamki-vreznie-zenit/Vreznoy-zamok-Zenit-ZV4-3-04-brilliant-Dimitrovgrad.html" TargetMode="External"/><Relationship Id="rId195" Type="http://schemas.openxmlformats.org/officeDocument/2006/relationships/hyperlink" Target="http://www.ooo-fialka.ru/catalog/zamki-vreznie-zenit/Vreznoy-zamok-Zenit-ZV4-70-khrom-Dimitrovgrad.html" TargetMode="External"/><Relationship Id="rId209" Type="http://schemas.openxmlformats.org/officeDocument/2006/relationships/hyperlink" Target="http://www.ooo-fialka.ru/catalog/detail.php?ID=1216" TargetMode="External"/><Relationship Id="rId360" Type="http://schemas.openxmlformats.org/officeDocument/2006/relationships/hyperlink" Target="http://www.ooo-fialka.ru/catalog/kollektsiya-city/PALLADIUM-Ruchka-A-Tesoro-SG-GP.html" TargetMode="External"/><Relationship Id="rId381" Type="http://schemas.openxmlformats.org/officeDocument/2006/relationships/hyperlink" Target="http://www.ooo-fialka.ru/catalog/kollektsiya-revolution/PALLADIUM-Ruchka-Alice-SG-CP.html" TargetMode="External"/><Relationship Id="rId416" Type="http://schemas.openxmlformats.org/officeDocument/2006/relationships/hyperlink" Target="http://ooo-fialka.ru/catalog/kollektsiya-revolution/PALLADIUM-Ruchka-Duck-SG.html" TargetMode="External"/><Relationship Id="rId220" Type="http://schemas.openxmlformats.org/officeDocument/2006/relationships/hyperlink" Target="http://www.ooo-fialka.ru/catalog/detail.php?ID=1225" TargetMode="External"/><Relationship Id="rId241" Type="http://schemas.openxmlformats.org/officeDocument/2006/relationships/hyperlink" Target="http://ooo-fialka.ru/catalog/zamki-zaschelki-zenit/Zashchelka-Zenit-ZSHCH2-01-brilliant.html" TargetMode="External"/><Relationship Id="rId437" Type="http://schemas.openxmlformats.org/officeDocument/2006/relationships/hyperlink" Target="http://www.ooo-fialka.ru/catalog/kollektsiya-revolution/PALLADIUM-Ruchka-Lotos-SN-CP.html" TargetMode="External"/><Relationship Id="rId458" Type="http://schemas.openxmlformats.org/officeDocument/2006/relationships/hyperlink" Target="http://www.ooo-fialka.ru/catalog/kollektsiya-revolution/PALLADIUM-Ruchka-Sofia-SC-CP.html" TargetMode="External"/><Relationship Id="rId479" Type="http://schemas.openxmlformats.org/officeDocument/2006/relationships/hyperlink" Target="http://www.ooo-fialka.ru/catalog/zenit-dimitrovgrad/Zenit-ruchka-ZV4-3-01-belyy-Dimitrovgrad.html" TargetMode="External"/><Relationship Id="rId15" Type="http://schemas.openxmlformats.org/officeDocument/2006/relationships/hyperlink" Target="http://www.ooo-fialka.ru/catalog/antal/Zamok-navesnoy-Antal-VS-1-365L-50mm-dlin-duzhka.html" TargetMode="External"/><Relationship Id="rId36" Type="http://schemas.openxmlformats.org/officeDocument/2006/relationships/hyperlink" Target="http://ooo-fialka.ru/catalog/detail.php?ID=117" TargetMode="External"/><Relationship Id="rId57" Type="http://schemas.openxmlformats.org/officeDocument/2006/relationships/hyperlink" Target="http://www.ooo-fialka.ru/catalog/detail.php?ID=972" TargetMode="External"/><Relationship Id="rId262" Type="http://schemas.openxmlformats.org/officeDocument/2006/relationships/hyperlink" Target="http://www.ooo-fialka.ru/catalog/detail.php?ID=1322" TargetMode="External"/><Relationship Id="rId283" Type="http://schemas.openxmlformats.org/officeDocument/2006/relationships/hyperlink" Target="http://www.ooo-fialka.ru/catalog/cilindrivie-mehanizmi-bulat/" TargetMode="External"/><Relationship Id="rId318" Type="http://schemas.openxmlformats.org/officeDocument/2006/relationships/hyperlink" Target="http://www.ooo-fialka.ru/catalog/zamki-zaschelki-likchel/" TargetMode="External"/><Relationship Id="rId339" Type="http://schemas.openxmlformats.org/officeDocument/2006/relationships/hyperlink" Target="http://www.ooo-fialka.ru/catalog/kollektsiya-city/PALLADIUM-Ruchka-A-Lazio-COFFEE.html" TargetMode="External"/><Relationship Id="rId490" Type="http://schemas.openxmlformats.org/officeDocument/2006/relationships/hyperlink" Target="http://ooo-fialka.ru/catalog/zenit-dimitrovgrad/Zenit-ruchka-ZV4-3-03-med-Dimitrovgrad.html" TargetMode="External"/><Relationship Id="rId78" Type="http://schemas.openxmlformats.org/officeDocument/2006/relationships/hyperlink" Target="http://www.ooo-fialka.ru/catalog/detail.php?ID=993" TargetMode="External"/><Relationship Id="rId99" Type="http://schemas.openxmlformats.org/officeDocument/2006/relationships/hyperlink" Target="http://ooo-fialka.ru/catalog/detail.php?ID=1014" TargetMode="External"/><Relationship Id="rId101" Type="http://schemas.openxmlformats.org/officeDocument/2006/relationships/hyperlink" Target="http://ooo-fialka.ru/catalog/detail.php?ID=1016" TargetMode="External"/><Relationship Id="rId122" Type="http://schemas.openxmlformats.org/officeDocument/2006/relationships/hyperlink" Target="http://ooo-fialka.ru/catalog/detail.php?ID=1028" TargetMode="External"/><Relationship Id="rId143" Type="http://schemas.openxmlformats.org/officeDocument/2006/relationships/hyperlink" Target="http://www.ooo-fialka.ru/catalog/zamki-vreznie/Vreznoy-zamok-Zenit-ZV4-3-01-zoloto-Dimitrovgrad.html" TargetMode="External"/><Relationship Id="rId164" Type="http://schemas.openxmlformats.org/officeDocument/2006/relationships/hyperlink" Target="http://www.ooo-fialka.ru/catalog/zamki-vreznie-zenit/Vreznoy-zamok-Zenit-ZV4-3-03-bronza-Dimitrovgrad.html" TargetMode="External"/><Relationship Id="rId185" Type="http://schemas.openxmlformats.org/officeDocument/2006/relationships/hyperlink" Target="http://www.ooo-fialka.ru/catalog/zamki-vreznie-zenit/Vreznoy-zamok-Zenit-ZV4-3-05-chernyy-Dimitrovgrad.html" TargetMode="External"/><Relationship Id="rId350" Type="http://schemas.openxmlformats.org/officeDocument/2006/relationships/hyperlink" Target="http://www.ooo-fialka.ru/catalog/kollektsiya-city/PALLADIUM-Ruchka-A-Sena-GP.html" TargetMode="External"/><Relationship Id="rId371" Type="http://schemas.openxmlformats.org/officeDocument/2006/relationships/hyperlink" Target="http://ooo-fialka.ru/catalog/kollektsiya-city/PALLADIUM-Ruchka-A-Brezza-COFFEE.html" TargetMode="External"/><Relationship Id="rId406" Type="http://schemas.openxmlformats.org/officeDocument/2006/relationships/hyperlink" Target="http://www.ooo-fialka.ru/catalog/kollektsiya-revolution/PALLADIUM-Ruchka-Calisto-SC.html" TargetMode="External"/><Relationship Id="rId9" Type="http://schemas.openxmlformats.org/officeDocument/2006/relationships/hyperlink" Target="http://www.ooo-fialka.ru/catalog/antal/Zamok-navesnoy-Antal-VS-1-780-80mm.html" TargetMode="External"/><Relationship Id="rId210" Type="http://schemas.openxmlformats.org/officeDocument/2006/relationships/hyperlink" Target="http://www.ooo-fialka.ru/catalog/detail.php?ID=1217" TargetMode="External"/><Relationship Id="rId392" Type="http://schemas.openxmlformats.org/officeDocument/2006/relationships/hyperlink" Target="http://www.ooo-fialka.ru/catalog/kollektsiya-revolution/PALLADIUM-Ruchka-Asolo-GP-CP.html" TargetMode="External"/><Relationship Id="rId427" Type="http://schemas.openxmlformats.org/officeDocument/2006/relationships/hyperlink" Target="http://ooo-fialka.ru/catalog/kollektsiya-revolution/PALLADIUM-Ruchka-Fiesta-SN.html" TargetMode="External"/><Relationship Id="rId448" Type="http://schemas.openxmlformats.org/officeDocument/2006/relationships/hyperlink" Target="http://www.ooo-fialka.ru/catalog/kollektsiya-revolution/PALLADIUM-Ruchka-Navi-AB.html" TargetMode="External"/><Relationship Id="rId469" Type="http://schemas.openxmlformats.org/officeDocument/2006/relationships/hyperlink" Target="http://ooo-fialka.ru/catalog/apecs/Zamok-navesnoy-Apeks-PD-01-32-MVS-123.html" TargetMode="External"/><Relationship Id="rId26" Type="http://schemas.openxmlformats.org/officeDocument/2006/relationships/hyperlink" Target="http://www.ooo-fialka.ru/catalog/zamki-nakladnie/Zenit-ZN-1-6-med.html" TargetMode="External"/><Relationship Id="rId231" Type="http://schemas.openxmlformats.org/officeDocument/2006/relationships/hyperlink" Target="http://www.ooo-fialka.ru/catalog/detail.php?ID=1239" TargetMode="External"/><Relationship Id="rId252" Type="http://schemas.openxmlformats.org/officeDocument/2006/relationships/hyperlink" Target="http://ooo-fialka.ru/catalog/zamki-zaschelki-zenit/Zashchelka-Zenit-ZSHCH2-02-chernyy.html" TargetMode="External"/><Relationship Id="rId273" Type="http://schemas.openxmlformats.org/officeDocument/2006/relationships/hyperlink" Target="http://www.ooo-fialka.ru/catalog/cilindrivie-mehanizmi-antal/Mekhanizm-tsilindrovyy-Antal-MTS-60-N-V-6kl-klyuch-vert.html" TargetMode="External"/><Relationship Id="rId294" Type="http://schemas.openxmlformats.org/officeDocument/2006/relationships/hyperlink" Target="http://www.ooo-fialka.ru/catalog/detail.php?ID=1351" TargetMode="External"/><Relationship Id="rId308" Type="http://schemas.openxmlformats.org/officeDocument/2006/relationships/hyperlink" Target="http://ooo-fialka.ru/catalog/apecs/Zamok-navesnoy-Apeks-PDR-50-70-rez.html" TargetMode="External"/><Relationship Id="rId329" Type="http://schemas.openxmlformats.org/officeDocument/2006/relationships/hyperlink" Target="http://www.ooo-fialka.ru/catalog/kollektsiya-city/PALLADIUM-Ruchka-A-Dakota-AB.html" TargetMode="External"/><Relationship Id="rId480" Type="http://schemas.openxmlformats.org/officeDocument/2006/relationships/hyperlink" Target="http://www.ooo-fialka.ru/catalog/zenit-dimitrovgrad/Zenit-ruchka-ZV4-3-01-bronza-Dimitrovgrad.html" TargetMode="External"/><Relationship Id="rId47" Type="http://schemas.openxmlformats.org/officeDocument/2006/relationships/hyperlink" Target="http://www.ooo-fialka.ru/catalog/detail.php?ID=962" TargetMode="External"/><Relationship Id="rId68" Type="http://schemas.openxmlformats.org/officeDocument/2006/relationships/hyperlink" Target="http://www.ooo-fialka.ru/catalog/detail.php?ID=983" TargetMode="External"/><Relationship Id="rId89" Type="http://schemas.openxmlformats.org/officeDocument/2006/relationships/hyperlink" Target="http://ooo-fialka.ru/catalog/detail.php?ID=1004" TargetMode="External"/><Relationship Id="rId112" Type="http://schemas.openxmlformats.org/officeDocument/2006/relationships/hyperlink" Target="http://ooo-fialka.ru/catalog/detail.php?ID=1022" TargetMode="External"/><Relationship Id="rId133" Type="http://schemas.openxmlformats.org/officeDocument/2006/relationships/hyperlink" Target="http://www.ooo-fialka.ru/catalog/detail.php?ID=1043" TargetMode="External"/><Relationship Id="rId154" Type="http://schemas.openxmlformats.org/officeDocument/2006/relationships/hyperlink" Target="http://www.ooo-fialka.ru/catalog/zamki-vreznie/Vreznoy-zamok-Zenit-ZV4-3-01-R-khrom-Dimitrovgrad.html" TargetMode="External"/><Relationship Id="rId175" Type="http://schemas.openxmlformats.org/officeDocument/2006/relationships/hyperlink" Target="http://www.ooo-fialka.ru/catalog/zamki-vreznie-zenit/Vreznoy-zamok-Zenit-ZV4-3-04-bronza-Dimitrovgrad.html" TargetMode="External"/><Relationship Id="rId340" Type="http://schemas.openxmlformats.org/officeDocument/2006/relationships/hyperlink" Target="http://www.ooo-fialka.ru/catalog/kollektsiya-city/PALLADIUM-Ruchka-A-Lazio-GP.html" TargetMode="External"/><Relationship Id="rId361" Type="http://schemas.openxmlformats.org/officeDocument/2006/relationships/hyperlink" Target="http://www.ooo-fialka.ru/catalog/kollektsiya-city/PALLADIUM-Ruchka-A-Tesoro-SN-CP.html" TargetMode="External"/><Relationship Id="rId196" Type="http://schemas.openxmlformats.org/officeDocument/2006/relationships/hyperlink" Target="http://www.ooo-fialka.ru/catalog/zamki-vreznie-zenit/Vreznoy-zamok-Zenit-ZV4-70-zoloto-lak-Dimitrovgrad.html" TargetMode="External"/><Relationship Id="rId200" Type="http://schemas.openxmlformats.org/officeDocument/2006/relationships/hyperlink" Target="http://www.ooo-fialka.ru/catalog/zamki-vreznie/Vreznoy-zamok-ZV-1-2-Dimitrovgrad.html" TargetMode="External"/><Relationship Id="rId382" Type="http://schemas.openxmlformats.org/officeDocument/2006/relationships/hyperlink" Target="http://www.ooo-fialka.ru/catalog/kollektsiya-revolution/PALLADIUM-Ruchka-Alice-SN-CP.html" TargetMode="External"/><Relationship Id="rId417" Type="http://schemas.openxmlformats.org/officeDocument/2006/relationships/hyperlink" Target="http://ooo-fialka.ru/catalog/kollektsiya-revolution/PALLADIUM-Ruchka-Duck-SN.html" TargetMode="External"/><Relationship Id="rId438" Type="http://schemas.openxmlformats.org/officeDocument/2006/relationships/hyperlink" Target="http://www.ooo-fialka.ru/catalog/kollektsiya-revolution/PALLADIUM-Ruchka-Marta-AB.html" TargetMode="External"/><Relationship Id="rId459" Type="http://schemas.openxmlformats.org/officeDocument/2006/relationships/hyperlink" Target="http://www.ooo-fialka.ru/catalog/kollektsiya-revolution/PALLADIUM-Ruchka-Sofia-SG-GP.html" TargetMode="External"/><Relationship Id="rId16" Type="http://schemas.openxmlformats.org/officeDocument/2006/relationships/hyperlink" Target="http://www.ooo-fialka.ru/catalog/antal/Zamok-navesnoy-Antal-VS-1-364-38mm.html" TargetMode="External"/><Relationship Id="rId221" Type="http://schemas.openxmlformats.org/officeDocument/2006/relationships/hyperlink" Target="http://www.ooo-fialka.ru/catalog/detail.php?ID=1226" TargetMode="External"/><Relationship Id="rId242" Type="http://schemas.openxmlformats.org/officeDocument/2006/relationships/hyperlink" Target="http://ooo-fialka.ru/catalog/zamki-zaschelki-zenit/Zashchelka-Zenit-ZSHCH2-01-bronza.html" TargetMode="External"/><Relationship Id="rId263" Type="http://schemas.openxmlformats.org/officeDocument/2006/relationships/hyperlink" Target="http://www.ooo-fialka.ru/catalog/detail.php?ID=1323" TargetMode="External"/><Relationship Id="rId284" Type="http://schemas.openxmlformats.org/officeDocument/2006/relationships/hyperlink" Target="http://www.ooo-fialka.ru/catalog/cilindrivie-mehanizmi-baranovichi/" TargetMode="External"/><Relationship Id="rId319" Type="http://schemas.openxmlformats.org/officeDocument/2006/relationships/hyperlink" Target="http://www.ooo-fialka.ru/catalog/zamki-zaschelki-zenit/" TargetMode="External"/><Relationship Id="rId470" Type="http://schemas.openxmlformats.org/officeDocument/2006/relationships/hyperlink" Target="http://ooo-fialka.ru/catalog/apecs/Zamok-navesnoy-Apeks-PD-01-38-MVS-124.html" TargetMode="External"/><Relationship Id="rId491" Type="http://schemas.openxmlformats.org/officeDocument/2006/relationships/hyperlink" Target="http://ooo-fialka.ru/catalog/zenit-dimitrovgrad/Zenit-ruchka-ZV4-3-03-serebro-Dimitrovgrad.html" TargetMode="External"/><Relationship Id="rId37" Type="http://schemas.openxmlformats.org/officeDocument/2006/relationships/hyperlink" Target="http://ooo-fialka.ru/catalog/detail.php?ID=116" TargetMode="External"/><Relationship Id="rId58" Type="http://schemas.openxmlformats.org/officeDocument/2006/relationships/hyperlink" Target="http://www.ooo-fialka.ru/catalog/detail.php?ID=973" TargetMode="External"/><Relationship Id="rId79" Type="http://schemas.openxmlformats.org/officeDocument/2006/relationships/hyperlink" Target="http://www.ooo-fialka.ru/catalog/detail.php?ID=994" TargetMode="External"/><Relationship Id="rId102" Type="http://schemas.openxmlformats.org/officeDocument/2006/relationships/hyperlink" Target="http://ooo-fialka.ru/catalog/detail.php?ID=1017" TargetMode="External"/><Relationship Id="rId123" Type="http://schemas.openxmlformats.org/officeDocument/2006/relationships/hyperlink" Target="mailto:fialka94@mail.ru" TargetMode="External"/><Relationship Id="rId144" Type="http://schemas.openxmlformats.org/officeDocument/2006/relationships/hyperlink" Target="http://www.ooo-fialka.ru/catalog/zamki-vreznie/Vreznoy-zamok-Zenit-ZV4-3-01-med-Dimitrovgrad.html" TargetMode="External"/><Relationship Id="rId330" Type="http://schemas.openxmlformats.org/officeDocument/2006/relationships/hyperlink" Target="http://www.ooo-fialka.ru/catalog/kollektsiya-city/PALLADIUM-Ruchka-A-Dakota-COFFEE.html" TargetMode="External"/><Relationship Id="rId90" Type="http://schemas.openxmlformats.org/officeDocument/2006/relationships/hyperlink" Target="http://ooo-fialka.ru/catalog/detail.php?ID=1005" TargetMode="External"/><Relationship Id="rId165" Type="http://schemas.openxmlformats.org/officeDocument/2006/relationships/hyperlink" Target="http://www.ooo-fialka.ru/catalog/zamki-vreznie-zenit/Vreznoy-zamok-Zenit-ZV4-3-03-zoloto-Dimitrovgrad.html" TargetMode="External"/><Relationship Id="rId186" Type="http://schemas.openxmlformats.org/officeDocument/2006/relationships/hyperlink" Target="http://www.ooo-fialka.ru/catalog/zamki-vreznie-zenit/Vreznoy-zamok-Zenit-ZV4-3-07-belyy-Dimitrovgrad.html" TargetMode="External"/><Relationship Id="rId351" Type="http://schemas.openxmlformats.org/officeDocument/2006/relationships/hyperlink" Target="http://www.ooo-fialka.ru/catalog/kollektsiya-city/PALLADIUM-Ruchka-A-Sena-SG.html" TargetMode="External"/><Relationship Id="rId372" Type="http://schemas.openxmlformats.org/officeDocument/2006/relationships/hyperlink" Target="http://ooo-fialka.ru/catalog/kollektsiya-city/PALLADIUM-Ruchka-A-Brezza-GP-SG.html" TargetMode="External"/><Relationship Id="rId393" Type="http://schemas.openxmlformats.org/officeDocument/2006/relationships/hyperlink" Target="http://www.ooo-fialka.ru/catalog/kollektsiya-revolution/PALLADIUM-Ruchka-Asolo-SC-CP.html" TargetMode="External"/><Relationship Id="rId407" Type="http://schemas.openxmlformats.org/officeDocument/2006/relationships/hyperlink" Target="http://www.ooo-fialka.ru/catalog/kollektsiya-revolution/PALLADIUM-Ruchka-Calisto-SG.html" TargetMode="External"/><Relationship Id="rId428" Type="http://schemas.openxmlformats.org/officeDocument/2006/relationships/hyperlink" Target="http://www.ooo-fialka.ru/catalog/kollektsiya-revolution/PALLADIUM-Ruchka-Inizio-AB.html" TargetMode="External"/><Relationship Id="rId449" Type="http://schemas.openxmlformats.org/officeDocument/2006/relationships/hyperlink" Target="http://www.ooo-fialka.ru/catalog/kollektsiya-revolution/PALLADIUM-Ruchka-Navi-SC-CP.html" TargetMode="External"/><Relationship Id="rId211" Type="http://schemas.openxmlformats.org/officeDocument/2006/relationships/hyperlink" Target="http://www.ooo-fialka.ru/catalog/detail.php?ID=1218" TargetMode="External"/><Relationship Id="rId232" Type="http://schemas.openxmlformats.org/officeDocument/2006/relationships/hyperlink" Target="http://www.ooo-fialka.ru/catalog/detail.php?ID=1240" TargetMode="External"/><Relationship Id="rId253" Type="http://schemas.openxmlformats.org/officeDocument/2006/relationships/hyperlink" Target="http://ooo-fialka.ru/catalog/zamki-zaschelki-zenit/Zashchelka-Zenit-ZSHCH2-02-zoloto.html" TargetMode="External"/><Relationship Id="rId274" Type="http://schemas.openxmlformats.org/officeDocument/2006/relationships/hyperlink" Target="http://www.ooo-fialka.ru/catalog/cilindrivie-mehanizmi-antal/Mekhanizm-tsilindrovyy-Antal-MTS-60-G-V-6kl-klyuch-vert.html" TargetMode="External"/><Relationship Id="rId295" Type="http://schemas.openxmlformats.org/officeDocument/2006/relationships/hyperlink" Target="http://www.ooo-fialka.ru/catalog/zamki-visiachie/" TargetMode="External"/><Relationship Id="rId309" Type="http://schemas.openxmlformats.org/officeDocument/2006/relationships/hyperlink" Target="http://ooo-fialka.ru/catalog/apecs/Zamok-navesnoy-Apeks-PDR-50-55-rez.html" TargetMode="External"/><Relationship Id="rId460" Type="http://schemas.openxmlformats.org/officeDocument/2006/relationships/hyperlink" Target="http://www.ooo-fialka.ru/catalog/kollektsiya-revolution/PALLADIUM-Ruchka-Sofia-SN-CP.html" TargetMode="External"/><Relationship Id="rId481" Type="http://schemas.openxmlformats.org/officeDocument/2006/relationships/hyperlink" Target="http://www.ooo-fialka.ru/catalog/zenit-dimitrovgrad/Zenit-ruchka-ZV4-3-01-med-Dimitrovgrad.html" TargetMode="External"/><Relationship Id="rId27" Type="http://schemas.openxmlformats.org/officeDocument/2006/relationships/hyperlink" Target="http://www.ooo-fialka.ru/catalog/zamki-nakladnie/Zenit-ZN-1-6-bronza.html" TargetMode="External"/><Relationship Id="rId48" Type="http://schemas.openxmlformats.org/officeDocument/2006/relationships/hyperlink" Target="http://www.ooo-fialka.ru/catalog/detail.php?ID=963" TargetMode="External"/><Relationship Id="rId69" Type="http://schemas.openxmlformats.org/officeDocument/2006/relationships/hyperlink" Target="http://www.ooo-fialka.ru/catalog/detail.php?ID=984" TargetMode="External"/><Relationship Id="rId113" Type="http://schemas.openxmlformats.org/officeDocument/2006/relationships/hyperlink" Target="http://ooo-fialka.ru/catalog/detail.php?ID=1023" TargetMode="External"/><Relationship Id="rId134" Type="http://schemas.openxmlformats.org/officeDocument/2006/relationships/hyperlink" Target="http://www.ooo-fialka.ru/catalog/detail.php?ID=1044" TargetMode="External"/><Relationship Id="rId320" Type="http://schemas.openxmlformats.org/officeDocument/2006/relationships/hyperlink" Target="http://www.ooo-fialka.ru/catalog/kollektsiya-city/PALLADIUM-Ruchka-A-Bella-AB.html" TargetMode="External"/><Relationship Id="rId80" Type="http://schemas.openxmlformats.org/officeDocument/2006/relationships/hyperlink" Target="http://www.ooo-fialka.ru/catalog/detail.php?ID=995" TargetMode="External"/><Relationship Id="rId155" Type="http://schemas.openxmlformats.org/officeDocument/2006/relationships/hyperlink" Target="http://www.ooo-fialka.ru/catalog/zamki-vreznie/Vreznoy-zamok-Zenit-ZV4-3-02-belyy-Dimitrovgrad.html" TargetMode="External"/><Relationship Id="rId176" Type="http://schemas.openxmlformats.org/officeDocument/2006/relationships/hyperlink" Target="http://www.ooo-fialka.ru/catalog/zamki-vreznie-zenit/Vreznoy-zamok-Zenit-ZV4-3-04-med-Dimitrovgrad.html" TargetMode="External"/><Relationship Id="rId197" Type="http://schemas.openxmlformats.org/officeDocument/2006/relationships/hyperlink" Target="http://www.ooo-fialka.ru/catalog/zamki-vreznie-zenit/Vreznoy-zamok-Zenit-ZV4-70-med-lak-Dimitrovgrad.html" TargetMode="External"/><Relationship Id="rId341" Type="http://schemas.openxmlformats.org/officeDocument/2006/relationships/hyperlink" Target="http://www.ooo-fialka.ru/catalog/kollektsiya-city/PALLADIUM-Ruchka-A-Lazio-SG.html" TargetMode="External"/><Relationship Id="rId362" Type="http://schemas.openxmlformats.org/officeDocument/2006/relationships/hyperlink" Target="http://www.ooo-fialka.ru/catalog/kollektsiya-city/PALLADIUM-Ruchka-A-Trevi-AB.html" TargetMode="External"/><Relationship Id="rId383" Type="http://schemas.openxmlformats.org/officeDocument/2006/relationships/hyperlink" Target="http://www.ooo-fialka.ru/catalog/kollektsiya-revolution/PALLADIUM-Ruchka-Ariel-AB.html" TargetMode="External"/><Relationship Id="rId418" Type="http://schemas.openxmlformats.org/officeDocument/2006/relationships/hyperlink" Target="http://ooo-fialka.ru/catalog/kollektsiya-revolution/PALLADIUM-Ruchka-Emma-AB.html" TargetMode="External"/><Relationship Id="rId439" Type="http://schemas.openxmlformats.org/officeDocument/2006/relationships/hyperlink" Target="http://www.ooo-fialka.ru/catalog/kollektsiya-revolution/PALLADIUM-Ruchka-Marta-GP.html" TargetMode="External"/><Relationship Id="rId201" Type="http://schemas.openxmlformats.org/officeDocument/2006/relationships/hyperlink" Target="http://www.ooo-fialka.ru/catalog/zamki-vreznie/Vreznoy-zamok-ZV8-4-suvaldnyy-Dimitrovgrad.html" TargetMode="External"/><Relationship Id="rId222" Type="http://schemas.openxmlformats.org/officeDocument/2006/relationships/hyperlink" Target="http://www.ooo-fialka.ru/catalog/detail.php?ID=1227" TargetMode="External"/><Relationship Id="rId243" Type="http://schemas.openxmlformats.org/officeDocument/2006/relationships/hyperlink" Target="http://ooo-fialka.ru/catalog/zamki-zaschelki-zenit/Zashchelka-Zenit-ZSHCH2-01-zoloto.html" TargetMode="External"/><Relationship Id="rId264" Type="http://schemas.openxmlformats.org/officeDocument/2006/relationships/hyperlink" Target="http://www.ooo-fialka.ru/catalog/detail.php?ID=1324" TargetMode="External"/><Relationship Id="rId285" Type="http://schemas.openxmlformats.org/officeDocument/2006/relationships/hyperlink" Target="http://www.ooo-fialka.ru/catalog/detail.php?ID=1342" TargetMode="External"/><Relationship Id="rId450" Type="http://schemas.openxmlformats.org/officeDocument/2006/relationships/hyperlink" Target="http://www.ooo-fialka.ru/catalog/kollektsiya-revolution/PALLADIUM-Ruchka-Navi-SG-GP.html" TargetMode="External"/><Relationship Id="rId471" Type="http://schemas.openxmlformats.org/officeDocument/2006/relationships/hyperlink" Target="http://ooo-fialka.ru/catalog/apecs/Zamok-navesnoy-Apeks-PD-01-50-MVS-125.html" TargetMode="External"/><Relationship Id="rId17" Type="http://schemas.openxmlformats.org/officeDocument/2006/relationships/hyperlink" Target="http://www.ooo-fialka.ru/catalog/antal/Zamok-navesnoy-Antal-VS-1-363-32mm.html" TargetMode="External"/><Relationship Id="rId38" Type="http://schemas.openxmlformats.org/officeDocument/2006/relationships/hyperlink" Target="http://ooo-fialka.ru/catalog/detail.php?ID=115" TargetMode="External"/><Relationship Id="rId59" Type="http://schemas.openxmlformats.org/officeDocument/2006/relationships/hyperlink" Target="http://www.ooo-fialka.ru/catalog/detail.php?ID=974" TargetMode="External"/><Relationship Id="rId103" Type="http://schemas.openxmlformats.org/officeDocument/2006/relationships/hyperlink" Target="http://ooo-fialka.ru/catalog/detail.php?ID=1018" TargetMode="External"/><Relationship Id="rId124" Type="http://schemas.openxmlformats.org/officeDocument/2006/relationships/hyperlink" Target="http://www.ooo-fialka.ru/catalog/ariko/Zamok-navesnoy-Ariko-VS1-1-03-skoba-malaya.html" TargetMode="External"/><Relationship Id="rId310" Type="http://schemas.openxmlformats.org/officeDocument/2006/relationships/hyperlink" Target="http://ooo-fialka.ru/catalog/apecs/Zamok-navesnoy-Apeks-PD-01-38L.html" TargetMode="External"/><Relationship Id="rId492" Type="http://schemas.openxmlformats.org/officeDocument/2006/relationships/hyperlink" Target="http://ooo-fialka.ru/catalog/zenit-dimitrovgrad/Zenit-ruchka-ZV4-3-03-titan-Dimitrovgrad.html" TargetMode="External"/><Relationship Id="rId70" Type="http://schemas.openxmlformats.org/officeDocument/2006/relationships/hyperlink" Target="http://ooo-fialka.ru/catalog/detail.php?ID=985" TargetMode="External"/><Relationship Id="rId91" Type="http://schemas.openxmlformats.org/officeDocument/2006/relationships/hyperlink" Target="http://ooo-fialka.ru/catalog/detail.php?ID=1006" TargetMode="External"/><Relationship Id="rId145" Type="http://schemas.openxmlformats.org/officeDocument/2006/relationships/hyperlink" Target="http://www.ooo-fialka.ru/catalog/zamki-vreznie/Vreznoy-zamok-Zenit-ZV4-3-01-med-lak-Dimitrovgrad.html" TargetMode="External"/><Relationship Id="rId166" Type="http://schemas.openxmlformats.org/officeDocument/2006/relationships/hyperlink" Target="http://www.ooo-fialka.ru/catalog/zamki-vreznie-zenit/Vreznoy-zamok-Zenit-ZV4-3-03-med-Dimitrovgrad.html" TargetMode="External"/><Relationship Id="rId187" Type="http://schemas.openxmlformats.org/officeDocument/2006/relationships/hyperlink" Target="http://www.ooo-fialka.ru/catalog/zamki-vreznie-zenit/Vreznoy-zamok-Zenit-ZV4-3-07-bronza-Dimitrovgrad.html" TargetMode="External"/><Relationship Id="rId331" Type="http://schemas.openxmlformats.org/officeDocument/2006/relationships/hyperlink" Target="http://www.ooo-fialka.ru/catalog/kollektsiya-city/PALLADIUM-Ruchka-A-Dakota-GP.html" TargetMode="External"/><Relationship Id="rId352" Type="http://schemas.openxmlformats.org/officeDocument/2006/relationships/hyperlink" Target="http://www.ooo-fialka.ru/catalog/kollektsiya-city/PALLADIUM-Ruchka-A-Sena-SN.html" TargetMode="External"/><Relationship Id="rId373" Type="http://schemas.openxmlformats.org/officeDocument/2006/relationships/hyperlink" Target="http://ooo-fialka.ru/catalog/kollektsiya-city/PALLADIUM-Ruchka-A-Brezza-SN-CP.html" TargetMode="External"/><Relationship Id="rId394" Type="http://schemas.openxmlformats.org/officeDocument/2006/relationships/hyperlink" Target="http://www.ooo-fialka.ru/catalog/kollektsiya-revolution/PALLADIUM-Ruchka-Asolo-SG-CP.html" TargetMode="External"/><Relationship Id="rId408" Type="http://schemas.openxmlformats.org/officeDocument/2006/relationships/hyperlink" Target="http://www.ooo-fialka.ru/catalog/kollektsiya-revolution/PALLADIUM-Ruchka-Calisto-SN.html" TargetMode="External"/><Relationship Id="rId429" Type="http://schemas.openxmlformats.org/officeDocument/2006/relationships/hyperlink" Target="http://www.ooo-fialka.ru/catalog/kollektsiya-revolution/PALLADIUM-Ruchka-Inizio-GP.html" TargetMode="External"/><Relationship Id="rId1" Type="http://schemas.openxmlformats.org/officeDocument/2006/relationships/hyperlink" Target="http://www.ooo-fialka.ru/catalog/ariko/Zamok-navesnoy-Ariko-VS1-1-04.html" TargetMode="External"/><Relationship Id="rId212" Type="http://schemas.openxmlformats.org/officeDocument/2006/relationships/hyperlink" Target="http://www.ooo-fialka.ru/catalog/detail.php?ID=1219" TargetMode="External"/><Relationship Id="rId233" Type="http://schemas.openxmlformats.org/officeDocument/2006/relationships/hyperlink" Target="http://www.ooo-fialka.ru/catalog/detail.php?ID=1241" TargetMode="External"/><Relationship Id="rId254" Type="http://schemas.openxmlformats.org/officeDocument/2006/relationships/hyperlink" Target="http://ooo-fialka.ru/catalog/zamki-zaschelki-zenit/Zashchelka-Zenit-ZSHCH2-02-belyy.html" TargetMode="External"/><Relationship Id="rId440" Type="http://schemas.openxmlformats.org/officeDocument/2006/relationships/hyperlink" Target="http://www.ooo-fialka.ru/catalog/kollektsiya-revolution/PALLADIUM-Ruchka-Marta-SC.html" TargetMode="External"/><Relationship Id="rId28" Type="http://schemas.openxmlformats.org/officeDocument/2006/relationships/hyperlink" Target="http://ooo-fialka.ru/catalog/detail.php?ID=446" TargetMode="External"/><Relationship Id="rId49" Type="http://schemas.openxmlformats.org/officeDocument/2006/relationships/hyperlink" Target="http://www.ooo-fialka.ru/catalog/detail.php?ID=964" TargetMode="External"/><Relationship Id="rId114" Type="http://schemas.openxmlformats.org/officeDocument/2006/relationships/hyperlink" Target="http://ooo-fialka.ru/catalog/detail.php?ID=1024" TargetMode="External"/><Relationship Id="rId275" Type="http://schemas.openxmlformats.org/officeDocument/2006/relationships/hyperlink" Target="http://www.ooo-fialka.ru/catalog/cilindrivie-mehanizmi-antal/Mekhanizm-tsilindrovyy-Antal-MTS-60-N-6kl.html" TargetMode="External"/><Relationship Id="rId296" Type="http://schemas.openxmlformats.org/officeDocument/2006/relationships/hyperlink" Target="http://www.ooo-fialka.ru/catalog/zamki-vreznie/" TargetMode="External"/><Relationship Id="rId300" Type="http://schemas.openxmlformats.org/officeDocument/2006/relationships/hyperlink" Target="http://www.ooo-fialka.ru/catalog/cilindrovie-mekhanizmy/" TargetMode="External"/><Relationship Id="rId461" Type="http://schemas.openxmlformats.org/officeDocument/2006/relationships/hyperlink" Target="http://www.ooo-fialka.ru/catalog/kollektsiya-revolution/PALLADIUM-Ruchka-Swim-AB.html" TargetMode="External"/><Relationship Id="rId482" Type="http://schemas.openxmlformats.org/officeDocument/2006/relationships/hyperlink" Target="http://www.ooo-fialka.ru/catalog/zenit-dimitrovgrad/Zenit-ruchka-ZV4-3-01-serebro-Dimitrovgrad.html" TargetMode="External"/><Relationship Id="rId60" Type="http://schemas.openxmlformats.org/officeDocument/2006/relationships/hyperlink" Target="http://www.ooo-fialka.ru/catalog/detail.php?ID=975" TargetMode="External"/><Relationship Id="rId81" Type="http://schemas.openxmlformats.org/officeDocument/2006/relationships/hyperlink" Target="http://www.ooo-fialka.ru/catalog/detail.php?ID=996" TargetMode="External"/><Relationship Id="rId135" Type="http://schemas.openxmlformats.org/officeDocument/2006/relationships/hyperlink" Target="http://www.ooo-fialka.ru/catalog/zamki-zaschelki-likchel/Zashchelka-vreznaya-ZSHCH-1-3-K-13502-belaya.html" TargetMode="External"/><Relationship Id="rId156" Type="http://schemas.openxmlformats.org/officeDocument/2006/relationships/hyperlink" Target="http://www.ooo-fialka.ru/catalog/zamki-vreznie/Vreznoy-zamok-Zenit-ZV4-3-02-brilliant-Dimitrovgrad.html" TargetMode="External"/><Relationship Id="rId177" Type="http://schemas.openxmlformats.org/officeDocument/2006/relationships/hyperlink" Target="http://www.ooo-fialka.ru/catalog/zamki-vreznie-zenit/Vreznoy-zamok-Zenit-ZV4-3-04-serebro-Dimitrovgrad.html" TargetMode="External"/><Relationship Id="rId198" Type="http://schemas.openxmlformats.org/officeDocument/2006/relationships/hyperlink" Target="http://www.ooo-fialka.ru/catalog/zamki-vreznie-zenit/Vreznoy-zamok-Zenit-ZV4-70-titan-Dimitrovgrad.html" TargetMode="External"/><Relationship Id="rId321" Type="http://schemas.openxmlformats.org/officeDocument/2006/relationships/hyperlink" Target="http://www.ooo-fialka.ru/catalog/kollektsiya-city/PALLADIUM-Ruchka-A-Bella-COFFEE.html" TargetMode="External"/><Relationship Id="rId342" Type="http://schemas.openxmlformats.org/officeDocument/2006/relationships/hyperlink" Target="http://www.ooo-fialka.ru/catalog/kollektsiya-city/PALLADIUM-Ruchka-A-Lazio-SN.html" TargetMode="External"/><Relationship Id="rId363" Type="http://schemas.openxmlformats.org/officeDocument/2006/relationships/hyperlink" Target="http://www.ooo-fialka.ru/catalog/kollektsiya-city/PALLADIUM-Ruchka-A-Trevi-COFFEE.html" TargetMode="External"/><Relationship Id="rId384" Type="http://schemas.openxmlformats.org/officeDocument/2006/relationships/hyperlink" Target="http://www.ooo-fialka.ru/catalog/kollektsiya-revolution/PALLADIUM-Ruchka-Ariel-SC-CP.html" TargetMode="External"/><Relationship Id="rId419" Type="http://schemas.openxmlformats.org/officeDocument/2006/relationships/hyperlink" Target="http://ooo-fialka.ru/catalog/kollektsiya-revolution/PALLADIUM-Ruchka-Emma-GP.html" TargetMode="External"/><Relationship Id="rId202" Type="http://schemas.openxmlformats.org/officeDocument/2006/relationships/hyperlink" Target="http://www.ooo-fialka.ru/catalog/zamki-vreznie-zenit/" TargetMode="External"/><Relationship Id="rId223" Type="http://schemas.openxmlformats.org/officeDocument/2006/relationships/hyperlink" Target="http://www.ooo-fialka.ru/catalog/detail.php?ID=1228" TargetMode="External"/><Relationship Id="rId244" Type="http://schemas.openxmlformats.org/officeDocument/2006/relationships/hyperlink" Target="http://ooo-fialka.ru/catalog/zamki-zaschelki-zenit/Zashchelka-Zenit-ZSHCH2-01-med.html" TargetMode="External"/><Relationship Id="rId430" Type="http://schemas.openxmlformats.org/officeDocument/2006/relationships/hyperlink" Target="http://www.ooo-fialka.ru/catalog/kollektsiya-revolution/PALLADIUM-Ruchka-Inizio-SC-CP.html" TargetMode="External"/><Relationship Id="rId18" Type="http://schemas.openxmlformats.org/officeDocument/2006/relationships/hyperlink" Target="http://www.ooo-fialka.ru/catalog/antal/Zamok-navesnoy-Antal-VS-1-362-25mm.html" TargetMode="External"/><Relationship Id="rId39" Type="http://schemas.openxmlformats.org/officeDocument/2006/relationships/hyperlink" Target="http://ooo-fialka.ru/catalog/detail.php?ID=114" TargetMode="External"/><Relationship Id="rId265" Type="http://schemas.openxmlformats.org/officeDocument/2006/relationships/hyperlink" Target="http://www.ooo-fialka.ru/catalog/detail.php?ID=1325" TargetMode="External"/><Relationship Id="rId286" Type="http://schemas.openxmlformats.org/officeDocument/2006/relationships/hyperlink" Target="http://www.ooo-fialka.ru/catalog/detail.php?ID=1343" TargetMode="External"/><Relationship Id="rId451" Type="http://schemas.openxmlformats.org/officeDocument/2006/relationships/hyperlink" Target="http://www.ooo-fialka.ru/catalog/kollektsiya-revolution/PALLADIUM-Ruchka-Navi-SN-CP.html" TargetMode="External"/><Relationship Id="rId472" Type="http://schemas.openxmlformats.org/officeDocument/2006/relationships/hyperlink" Target="http://ooo-fialka.ru/catalog/apecs/Zamok-navesnoy-Apeks-PD-01-63-MVS-126.html" TargetMode="External"/><Relationship Id="rId493" Type="http://schemas.openxmlformats.org/officeDocument/2006/relationships/hyperlink" Target="http://ooo-fialka.ru/catalog/zenit-dimitrovgrad/Zenit-ruchka-ZV4-3-03-khrom-Dimitrovgrad.html" TargetMode="External"/><Relationship Id="rId50" Type="http://schemas.openxmlformats.org/officeDocument/2006/relationships/hyperlink" Target="http://www.ooo-fialka.ru/catalog/detail.php?ID=965" TargetMode="External"/><Relationship Id="rId104" Type="http://schemas.openxmlformats.org/officeDocument/2006/relationships/hyperlink" Target="http://ooo-fialka.ru/catalog/detail.php?ID=1019" TargetMode="External"/><Relationship Id="rId125" Type="http://schemas.openxmlformats.org/officeDocument/2006/relationships/hyperlink" Target="http://www.ooo-fialka.ru/catalog/zamki-nakladnie/Zenit-ZN-1-3-bronza-Dimitrovgrad.html" TargetMode="External"/><Relationship Id="rId146" Type="http://schemas.openxmlformats.org/officeDocument/2006/relationships/hyperlink" Target="http://www.ooo-fialka.ru/catalog/zamki-vreznie/Vreznoy-zamok-Zenit-ZV4-3-01-nikel-Dimitrovgrad.html" TargetMode="External"/><Relationship Id="rId167" Type="http://schemas.openxmlformats.org/officeDocument/2006/relationships/hyperlink" Target="http://www.ooo-fialka.ru/catalog/zamki-vreznie-zenit/Vreznoy-zamok-Zenit-ZV4-3-03-serebro-Dimitrovgrad.html" TargetMode="External"/><Relationship Id="rId188" Type="http://schemas.openxmlformats.org/officeDocument/2006/relationships/hyperlink" Target="http://www.ooo-fialka.ru/catalog/zamki-vreznie-zenit/Vreznoy-zamok-Zenit-ZV4-3-07-med-Dimitrovgrad.html" TargetMode="External"/><Relationship Id="rId311" Type="http://schemas.openxmlformats.org/officeDocument/2006/relationships/hyperlink" Target="http://ooo-fialka.ru/catalog/apecs/Zamok-navesnoy-Apeks-PD-01-50L.htmlhttp:/www.ooo-fialka.ru/catalog/detail.php?ID=941" TargetMode="External"/><Relationship Id="rId332" Type="http://schemas.openxmlformats.org/officeDocument/2006/relationships/hyperlink" Target="http://www.ooo-fialka.ru/catalog/kollektsiya-city/PALLADIUM-Ruchka-A-Dakota-SG.html" TargetMode="External"/><Relationship Id="rId353" Type="http://schemas.openxmlformats.org/officeDocument/2006/relationships/hyperlink" Target="http://www.ooo-fialka.ru/catalog/kollektsiya-city/PALLADIUM-Ruchka-A-Swim-AB.html" TargetMode="External"/><Relationship Id="rId374" Type="http://schemas.openxmlformats.org/officeDocument/2006/relationships/hyperlink" Target="http://www.ooo-fialka.ru/catalog/kollektsiya-revolution/PALLADIUM-Ruchka-Agata-AB.html" TargetMode="External"/><Relationship Id="rId395" Type="http://schemas.openxmlformats.org/officeDocument/2006/relationships/hyperlink" Target="http://www.ooo-fialka.ru/catalog/kollektsiya-revolution/PALLADIUM-Ruchka-Asolo-SN-CP.html" TargetMode="External"/><Relationship Id="rId409" Type="http://schemas.openxmlformats.org/officeDocument/2006/relationships/hyperlink" Target="http://ooo-fialka.ru/catalog/kollektsiya-revolution/PALLADIUM-Ruchka-Domino-AB.html" TargetMode="External"/><Relationship Id="rId71" Type="http://schemas.openxmlformats.org/officeDocument/2006/relationships/hyperlink" Target="http://ooo-fialka.ru/catalog/detail.php?ID=986" TargetMode="External"/><Relationship Id="rId92" Type="http://schemas.openxmlformats.org/officeDocument/2006/relationships/hyperlink" Target="http://ooo-fialka.ru/catalog/detail.php?ID=1007" TargetMode="External"/><Relationship Id="rId213" Type="http://schemas.openxmlformats.org/officeDocument/2006/relationships/hyperlink" Target="http://www.ooo-fialka.ru/catalog/detail.php?ID=1220" TargetMode="External"/><Relationship Id="rId234" Type="http://schemas.openxmlformats.org/officeDocument/2006/relationships/hyperlink" Target="http://www.ooo-fialka.ru/catalog/detail.php?ID=1242" TargetMode="External"/><Relationship Id="rId420" Type="http://schemas.openxmlformats.org/officeDocument/2006/relationships/hyperlink" Target="http://ooo-fialka.ru/catalog/kollektsiya-revolution/PALLADIUM-Ruchka-Emma-SS.html" TargetMode="External"/><Relationship Id="rId2" Type="http://schemas.openxmlformats.org/officeDocument/2006/relationships/hyperlink" Target="http://www.ooo-fialka.ru/catalog/antal/Zamok-navesnoy-Antal-VS-2-80-80mm.html" TargetMode="External"/><Relationship Id="rId29" Type="http://schemas.openxmlformats.org/officeDocument/2006/relationships/hyperlink" Target="http://ooo-fialka.ru/catalog/detail.php?ID=445" TargetMode="External"/><Relationship Id="rId255" Type="http://schemas.openxmlformats.org/officeDocument/2006/relationships/hyperlink" Target="http://www.ooo-fialka.ru/catalog/detail.php?ID=1315" TargetMode="External"/><Relationship Id="rId276" Type="http://schemas.openxmlformats.org/officeDocument/2006/relationships/hyperlink" Target="http://www.ooo-fialka.ru/catalog/cilindrivie-mehanizmi-antal/Mekhanizm-tsilindrovyy-Antal-MTS-60-G-6kl.html" TargetMode="External"/><Relationship Id="rId297" Type="http://schemas.openxmlformats.org/officeDocument/2006/relationships/hyperlink" Target="http://www.ooo-fialka.ru/catalog/zamki-garazgnie/" TargetMode="External"/><Relationship Id="rId441" Type="http://schemas.openxmlformats.org/officeDocument/2006/relationships/hyperlink" Target="http://www.ooo-fialka.ru/catalog/kollektsiya-revolution/PALLADIUM-Ruchka-Marta-SG.html" TargetMode="External"/><Relationship Id="rId462" Type="http://schemas.openxmlformats.org/officeDocument/2006/relationships/hyperlink" Target="http://www.ooo-fialka.ru/catalog/kollektsiya-revolution/PALLADIUM-Ruchka-Swim-GP.html" TargetMode="External"/><Relationship Id="rId483" Type="http://schemas.openxmlformats.org/officeDocument/2006/relationships/hyperlink" Target="http://www.ooo-fialka.ru/catalog/zenit-dimitrovgrad/Zenit-ruchka-ZV4-3-01-khrom-Dimitrovgrad.html" TargetMode="External"/><Relationship Id="rId40" Type="http://schemas.openxmlformats.org/officeDocument/2006/relationships/hyperlink" Target="http://ooo-fialka.ru/catalog/detail.php?ID=113" TargetMode="External"/><Relationship Id="rId115" Type="http://schemas.openxmlformats.org/officeDocument/2006/relationships/hyperlink" Target="http://ooo-fialka.ru/catalog/detail.php?ID=118" TargetMode="External"/><Relationship Id="rId136" Type="http://schemas.openxmlformats.org/officeDocument/2006/relationships/hyperlink" Target="http://www.ooo-fialka.ru/catalog/zamki-zaschelki-likchel/Zashchelka-vreznaya-ZSHCH-1-3-K-13502-star-Med.html" TargetMode="External"/><Relationship Id="rId157" Type="http://schemas.openxmlformats.org/officeDocument/2006/relationships/hyperlink" Target="http://www.ooo-fialka.ru/catalog/zamki-vreznie/Vreznoy-zamok-Zenit-ZV4-3-02-bronza-Dimitrovgrad.html" TargetMode="External"/><Relationship Id="rId178" Type="http://schemas.openxmlformats.org/officeDocument/2006/relationships/hyperlink" Target="http://www.ooo-fialka.ru/catalog/zamki-vreznie-zenit/Vreznoy-zamok-Zenit-ZV4-3-04-chernyy-Dimitrovgrad.html" TargetMode="External"/><Relationship Id="rId301" Type="http://schemas.openxmlformats.org/officeDocument/2006/relationships/hyperlink" Target="http://www.ooo-fialka.ru/catalog/ruchki-dvernie-razdelnie/" TargetMode="External"/><Relationship Id="rId322" Type="http://schemas.openxmlformats.org/officeDocument/2006/relationships/hyperlink" Target="http://www.ooo-fialka.ru/catalog/kollektsiya-city/PALLADIUM-Ruchka-A-Bella-GP.html" TargetMode="External"/><Relationship Id="rId343" Type="http://schemas.openxmlformats.org/officeDocument/2006/relationships/hyperlink" Target="http://www.ooo-fialka.ru/catalog/kollektsiya-city/PALLADIUM-Ruchka-A-Rio-AB-CP.html" TargetMode="External"/><Relationship Id="rId364" Type="http://schemas.openxmlformats.org/officeDocument/2006/relationships/hyperlink" Target="http://www.ooo-fialka.ru/catalog/kollektsiya-city/PALLADIUM-Ruchka-A-Trevi-SG-GP.html" TargetMode="External"/><Relationship Id="rId61" Type="http://schemas.openxmlformats.org/officeDocument/2006/relationships/hyperlink" Target="http://www.ooo-fialka.ru/catalog/detail.php?ID=976" TargetMode="External"/><Relationship Id="rId82" Type="http://schemas.openxmlformats.org/officeDocument/2006/relationships/hyperlink" Target="http://www.ooo-fialka.ru/catalog/detail.php?ID=997" TargetMode="External"/><Relationship Id="rId199" Type="http://schemas.openxmlformats.org/officeDocument/2006/relationships/hyperlink" Target="http://www.ooo-fialka.ru/catalog/zamki-vreznie-zenit/Vreznoy-zamok-Zenit-ZV7-85-bronza-Dimitrovgrad.html" TargetMode="External"/><Relationship Id="rId203" Type="http://schemas.openxmlformats.org/officeDocument/2006/relationships/hyperlink" Target="http://www.ooo-fialka.ru/catalog/zamki-vreznie-baranovichi/" TargetMode="External"/><Relationship Id="rId385" Type="http://schemas.openxmlformats.org/officeDocument/2006/relationships/hyperlink" Target="http://www.ooo-fialka.ru/catalog/kollektsiya-revolution/PALLADIUM-Ruchka-Ariel-SG-GP.html" TargetMode="External"/><Relationship Id="rId19" Type="http://schemas.openxmlformats.org/officeDocument/2006/relationships/hyperlink" Target="http://ooo-fialka.ru/catalog/detail.php?ID=891" TargetMode="External"/><Relationship Id="rId224" Type="http://schemas.openxmlformats.org/officeDocument/2006/relationships/hyperlink" Target="http://www.ooo-fialka.ru/catalog/detail.php?ID=1229" TargetMode="External"/><Relationship Id="rId245" Type="http://schemas.openxmlformats.org/officeDocument/2006/relationships/hyperlink" Target="http://ooo-fialka.ru/catalog/zamki-zaschelki-zenit/Zashchelka-Zenit-ZSHCH2-01-serebro.html" TargetMode="External"/><Relationship Id="rId266" Type="http://schemas.openxmlformats.org/officeDocument/2006/relationships/hyperlink" Target="http://www.ooo-fialka.ru/catalog/detail.php?ID=1326" TargetMode="External"/><Relationship Id="rId287" Type="http://schemas.openxmlformats.org/officeDocument/2006/relationships/hyperlink" Target="http://www.ooo-fialka.ru/catalog/detail.php?ID=1344" TargetMode="External"/><Relationship Id="rId410" Type="http://schemas.openxmlformats.org/officeDocument/2006/relationships/hyperlink" Target="http://ooo-fialka.ru/catalog/kollektsiya-revolution/PALLADIUM-Ruchka-Domino-SC-CP.html" TargetMode="External"/><Relationship Id="rId431" Type="http://schemas.openxmlformats.org/officeDocument/2006/relationships/hyperlink" Target="http://www.ooo-fialka.ru/catalog/kollektsiya-revolution/PALLADIUM-Ruchka-Inizio-SG-GP.html" TargetMode="External"/><Relationship Id="rId452" Type="http://schemas.openxmlformats.org/officeDocument/2006/relationships/hyperlink" Target="http://www.ooo-fialka.ru/catalog/kollektsiya-revolution/PALLADIUM-Ruchka-Serena-AB.html" TargetMode="External"/><Relationship Id="rId473" Type="http://schemas.openxmlformats.org/officeDocument/2006/relationships/hyperlink" Target="http://ooo-fialka.ru/catalog/apecs/Zamok-navesnoy-Apeks-PD-01-75-MVS-127.html" TargetMode="External"/><Relationship Id="rId494" Type="http://schemas.openxmlformats.org/officeDocument/2006/relationships/hyperlink" Target="http://ooo-fialka.ru/catalog/zenit-dimitrovgrad/Zenit-ruchka-ZV4-3-03-nikel-Dimitrovgrad.html" TargetMode="External"/><Relationship Id="rId30" Type="http://schemas.openxmlformats.org/officeDocument/2006/relationships/hyperlink" Target="http://ooo-fialka.ru/catalog/detail.php?ID=444" TargetMode="External"/><Relationship Id="rId105" Type="http://schemas.openxmlformats.org/officeDocument/2006/relationships/hyperlink" Target="http://www.ooo-fialka.ru/catalog/apecs/" TargetMode="External"/><Relationship Id="rId126" Type="http://schemas.openxmlformats.org/officeDocument/2006/relationships/hyperlink" Target="http://www.ooo-fialka.ru/catalog/zamki-nakladnie/Zenit-ZN-1-3-med-Dimitrovgrad.html" TargetMode="External"/><Relationship Id="rId147" Type="http://schemas.openxmlformats.org/officeDocument/2006/relationships/hyperlink" Target="http://www.ooo-fialka.ru/catalog/zamki-vreznie/Vreznoy-zamok-Zenit-ZV4-3-01-serebro-Dimitrovgrad.html" TargetMode="External"/><Relationship Id="rId168" Type="http://schemas.openxmlformats.org/officeDocument/2006/relationships/hyperlink" Target="http://www.ooo-fialka.ru/catalog/zamki-vreznie-zenit/Vreznoy-zamok-Zenit-ZV4-3-03-chernyy-Dimitrovgrad.html" TargetMode="External"/><Relationship Id="rId312" Type="http://schemas.openxmlformats.org/officeDocument/2006/relationships/hyperlink" Target="http://ooo-fialka.ru/catalog/apecs/Zamok-navesnoy-Apeks-PD-01-63L.html" TargetMode="External"/><Relationship Id="rId333" Type="http://schemas.openxmlformats.org/officeDocument/2006/relationships/hyperlink" Target="http://www.ooo-fialka.ru/catalog/kollektsiya-city/PALLADIUM-Ruchka-A-Dakota-SN.html" TargetMode="External"/><Relationship Id="rId354" Type="http://schemas.openxmlformats.org/officeDocument/2006/relationships/hyperlink" Target="http://www.ooo-fialka.ru/catalog/kollektsiya-city/PALLADIUM-Ruchka-A-Swim-COFFEE.html" TargetMode="External"/><Relationship Id="rId51" Type="http://schemas.openxmlformats.org/officeDocument/2006/relationships/hyperlink" Target="http://www.ooo-fialka.ru/catalog/detail.php?ID=966" TargetMode="External"/><Relationship Id="rId72" Type="http://schemas.openxmlformats.org/officeDocument/2006/relationships/hyperlink" Target="http://ooo-fialka.ru/catalog/detail.php?ID=987" TargetMode="External"/><Relationship Id="rId93" Type="http://schemas.openxmlformats.org/officeDocument/2006/relationships/hyperlink" Target="http://ooo-fialka.ru/catalog/detail.php?ID=1008" TargetMode="External"/><Relationship Id="rId189" Type="http://schemas.openxmlformats.org/officeDocument/2006/relationships/hyperlink" Target="http://www.ooo-fialka.ru/catalog/zamki-vreznie-zenit/Vreznoy-zamok-Zenit-ZV4-3-07-serebro-Dimitrovgrad.html" TargetMode="External"/><Relationship Id="rId375" Type="http://schemas.openxmlformats.org/officeDocument/2006/relationships/hyperlink" Target="http://www.ooo-fialka.ru/catalog/kollektsiya-revolution/PALLADIUM-Ruchka-Agata-SC-CP.html" TargetMode="External"/><Relationship Id="rId396" Type="http://schemas.openxmlformats.org/officeDocument/2006/relationships/hyperlink" Target="http://www.ooo-fialka.ru/catalog/kollektsiya-revolution/PALLADIUM-Ruchka-Bruno-AB.html" TargetMode="External"/><Relationship Id="rId3" Type="http://schemas.openxmlformats.org/officeDocument/2006/relationships/hyperlink" Target="http://www.ooo-fialka.ru/catalog/antal/Zamok-navesnoy-Antal-VS-2-3-90T.html" TargetMode="External"/><Relationship Id="rId214" Type="http://schemas.openxmlformats.org/officeDocument/2006/relationships/hyperlink" Target="http://www.ooo-fialka.ru/catalog/detail.php?ID=1221" TargetMode="External"/><Relationship Id="rId235" Type="http://schemas.openxmlformats.org/officeDocument/2006/relationships/hyperlink" Target="http://www.ooo-fialka.ru/catalog/detail.php?ID=1255" TargetMode="External"/><Relationship Id="rId256" Type="http://schemas.openxmlformats.org/officeDocument/2006/relationships/hyperlink" Target="http://www.ooo-fialka.ru/catalog/detail.php?ID=1316" TargetMode="External"/><Relationship Id="rId277" Type="http://schemas.openxmlformats.org/officeDocument/2006/relationships/hyperlink" Target="http://www.ooo-fialka.ru/catalog/cilindrivie-mehanizmi-antal/Mekhanizm-tsilindrovyy-Antal-MTS-70-N-V-6kl-klyuch-vert.html" TargetMode="External"/><Relationship Id="rId298" Type="http://schemas.openxmlformats.org/officeDocument/2006/relationships/hyperlink" Target="http://www.ooo-fialka.ru/catalog/zamki-nakladnie/" TargetMode="External"/><Relationship Id="rId400" Type="http://schemas.openxmlformats.org/officeDocument/2006/relationships/hyperlink" Target="http://www.ooo-fialka.ru/catalog/kollektsiya-revolution/PALLADIUM-Ruchka-Bruno-M-AB.html" TargetMode="External"/><Relationship Id="rId421" Type="http://schemas.openxmlformats.org/officeDocument/2006/relationships/hyperlink" Target="http://ooo-fialka.ru/catalog/kollektsiya-revolution/PALLADIUM-Ruchka-Emma-SG.html" TargetMode="External"/><Relationship Id="rId442" Type="http://schemas.openxmlformats.org/officeDocument/2006/relationships/hyperlink" Target="http://www.ooo-fialka.ru/catalog/kollektsiya-revolution/PALLADIUM-Ruchka-Marta-SN.html" TargetMode="External"/><Relationship Id="rId463" Type="http://schemas.openxmlformats.org/officeDocument/2006/relationships/hyperlink" Target="http://www.ooo-fialka.ru/catalog/kollektsiya-revolution/PALLADIUM-Ruchka-Swim-SC.html" TargetMode="External"/><Relationship Id="rId484" Type="http://schemas.openxmlformats.org/officeDocument/2006/relationships/hyperlink" Target="http://www.ooo-fialka.ru/catalog/zenit-dimitrovgrad/Zenit-ruchka-ZV4-3-01-zoloto-Dimitrovgrad.html" TargetMode="External"/><Relationship Id="rId116" Type="http://schemas.openxmlformats.org/officeDocument/2006/relationships/hyperlink" Target="http://ooo-fialka.ru/catalog/detail.php?ID=121" TargetMode="External"/><Relationship Id="rId137" Type="http://schemas.openxmlformats.org/officeDocument/2006/relationships/hyperlink" Target="http://www.ooo-fialka.ru/catalog/zamki-zaschelki-likchel/Zashchelka-vreznaya-ZSHCH-1-D-3-K-s-dopoln-zapiran-13503-belaya.html" TargetMode="External"/><Relationship Id="rId158" Type="http://schemas.openxmlformats.org/officeDocument/2006/relationships/hyperlink" Target="http://www.ooo-fialka.ru/catalog/zamki-vreznie/Vreznoy-zamok-Zenit-ZV4-3-02-zoloto-Dimitrovgrad.html" TargetMode="External"/><Relationship Id="rId302" Type="http://schemas.openxmlformats.org/officeDocument/2006/relationships/hyperlink" Target="http://ooo-fialka.ru/catalog/apecs/Zamok-navesnoy-kodovyy-Apeks-PDV-40-21.html" TargetMode="External"/><Relationship Id="rId323" Type="http://schemas.openxmlformats.org/officeDocument/2006/relationships/hyperlink" Target="http://www.ooo-fialka.ru/catalog/kollektsiya-city/PALLADIUM-Ruchka-A-Bella-SG.html" TargetMode="External"/><Relationship Id="rId344" Type="http://schemas.openxmlformats.org/officeDocument/2006/relationships/hyperlink" Target="http://www.ooo-fialka.ru/catalog/kollektsiya-city/PALLADIUM-Ruchka-A-Rio-COFFEE-CP.html" TargetMode="External"/><Relationship Id="rId20" Type="http://schemas.openxmlformats.org/officeDocument/2006/relationships/hyperlink" Target="http://ooo-fialka.ru/catalog/detail.php?ID=890" TargetMode="External"/><Relationship Id="rId41" Type="http://schemas.openxmlformats.org/officeDocument/2006/relationships/hyperlink" Target="http://ooo-fialka.ru/catalog/detail.php?ID=112" TargetMode="External"/><Relationship Id="rId62" Type="http://schemas.openxmlformats.org/officeDocument/2006/relationships/hyperlink" Target="http://www.ooo-fialka.ru/catalog/detail.php?ID=977" TargetMode="External"/><Relationship Id="rId83" Type="http://schemas.openxmlformats.org/officeDocument/2006/relationships/hyperlink" Target="http://www.ooo-fialka.ru/catalog/detail.php?ID=998" TargetMode="External"/><Relationship Id="rId179" Type="http://schemas.openxmlformats.org/officeDocument/2006/relationships/hyperlink" Target="http://www.ooo-fialka.ru/catalog/zamki-vreznie-zenit/Vreznoy-zamok-Zenit-ZV4-3-05-belyy-Dimitrovgrad.html" TargetMode="External"/><Relationship Id="rId365" Type="http://schemas.openxmlformats.org/officeDocument/2006/relationships/hyperlink" Target="http://www.ooo-fialka.ru/catalog/kollektsiya-city/PALLADIUM-Ruchka-A-Trevi-SN-CP.html" TargetMode="External"/><Relationship Id="rId386" Type="http://schemas.openxmlformats.org/officeDocument/2006/relationships/hyperlink" Target="http://www.ooo-fialka.ru/catalog/kollektsiya-revolution/PALLADIUM-Ruchka-Ariel-SN-CP.html" TargetMode="External"/><Relationship Id="rId190" Type="http://schemas.openxmlformats.org/officeDocument/2006/relationships/hyperlink" Target="http://www.ooo-fialka.ru/catalog/zamki-vreznie-zenit/Vreznoy-zamok-Zenit-ZV9-4-2-brilliant-Dimitrovgrad.html" TargetMode="External"/><Relationship Id="rId204" Type="http://schemas.openxmlformats.org/officeDocument/2006/relationships/hyperlink" Target="http://www.ooo-fialka.ru/catalog/zamki-vreznie-daaz/" TargetMode="External"/><Relationship Id="rId225" Type="http://schemas.openxmlformats.org/officeDocument/2006/relationships/hyperlink" Target="http://www.ooo-fialka.ru/catalog/detail.php?ID=1230" TargetMode="External"/><Relationship Id="rId246" Type="http://schemas.openxmlformats.org/officeDocument/2006/relationships/hyperlink" Target="http://ooo-fialka.ru/catalog/zamki-zaschelki-zenit/Zashchelka-Zenit-ZSHCH2-01-khrom.html" TargetMode="External"/><Relationship Id="rId267" Type="http://schemas.openxmlformats.org/officeDocument/2006/relationships/hyperlink" Target="http://www.ooo-fialka.ru/catalog/detail.php?ID=1327" TargetMode="External"/><Relationship Id="rId288" Type="http://schemas.openxmlformats.org/officeDocument/2006/relationships/hyperlink" Target="http://www.ooo-fialka.ru/catalog/detail.php?ID=1345" TargetMode="External"/><Relationship Id="rId411" Type="http://schemas.openxmlformats.org/officeDocument/2006/relationships/hyperlink" Target="http://ooo-fialka.ru/catalog/kollektsiya-revolution/PALLADIUM-Ruchka-Domino-SG-GP.html" TargetMode="External"/><Relationship Id="rId432" Type="http://schemas.openxmlformats.org/officeDocument/2006/relationships/hyperlink" Target="http://www.ooo-fialka.ru/catalog/kollektsiya-revolution/PALLADIUM-Ruchka-Inizio-SN-CP.html" TargetMode="External"/><Relationship Id="rId453" Type="http://schemas.openxmlformats.org/officeDocument/2006/relationships/hyperlink" Target="http://www.ooo-fialka.ru/catalog/kollektsiya-revolution/PALLADIUM-Ruchka-Serena-GP.html" TargetMode="External"/><Relationship Id="rId474" Type="http://schemas.openxmlformats.org/officeDocument/2006/relationships/hyperlink" Target="http://ooo-fialka.ru/catalog/apecs/Zamok-navesnoy-Apeks-PD-01-32L.html" TargetMode="External"/><Relationship Id="rId106" Type="http://schemas.openxmlformats.org/officeDocument/2006/relationships/hyperlink" Target="http://www.ooo-fialka.ru/catalog/antal/" TargetMode="External"/><Relationship Id="rId127" Type="http://schemas.openxmlformats.org/officeDocument/2006/relationships/hyperlink" Target="http://www.ooo-fialka.ru/catalog/zamki-nakladnie/Zenit-ZN-2-3-med-Dimitrovgrad.html" TargetMode="External"/><Relationship Id="rId313" Type="http://schemas.openxmlformats.org/officeDocument/2006/relationships/hyperlink" Target="http://ooo-fialka.ru/catalog/apecs/Zamok-velosipednyy-Apeks-PD-80-35.html" TargetMode="External"/><Relationship Id="rId495" Type="http://schemas.openxmlformats.org/officeDocument/2006/relationships/hyperlink" Target="http://ooo-fialka.ru/catalog/zenit-dimitrovgrad/" TargetMode="External"/><Relationship Id="rId10" Type="http://schemas.openxmlformats.org/officeDocument/2006/relationships/hyperlink" Target="http://www.ooo-fialka.ru/catalog/antal/Zamok-navesnoy-Antal-VS-1-760-60mm.html" TargetMode="External"/><Relationship Id="rId31" Type="http://schemas.openxmlformats.org/officeDocument/2006/relationships/hyperlink" Target="http://ooo-fialka.ru/catalog/detail.php?ID=124" TargetMode="External"/><Relationship Id="rId52" Type="http://schemas.openxmlformats.org/officeDocument/2006/relationships/hyperlink" Target="http://www.ooo-fialka.ru/catalog/detail.php?ID=967" TargetMode="External"/><Relationship Id="rId73" Type="http://schemas.openxmlformats.org/officeDocument/2006/relationships/hyperlink" Target="http://www.ooo-fialka.ru/catalog/detail.php?ID=988" TargetMode="External"/><Relationship Id="rId94" Type="http://schemas.openxmlformats.org/officeDocument/2006/relationships/hyperlink" Target="http://ooo-fialka.ru/catalog/detail.php?ID=1009" TargetMode="External"/><Relationship Id="rId148" Type="http://schemas.openxmlformats.org/officeDocument/2006/relationships/hyperlink" Target="http://www.ooo-fialka.ru/catalog/zamki-vreznie/Vreznoy-zamok-Zenit-ZV4-3-01-titan-Dimitrovgrad.html" TargetMode="External"/><Relationship Id="rId169" Type="http://schemas.openxmlformats.org/officeDocument/2006/relationships/hyperlink" Target="http://www.ooo-fialka.ru/catalog/zamki-vreznie-zenit/Vreznoy-zamok-Zenit-ZV4-3-03-R-brilliant-Dimitrovgrad.html" TargetMode="External"/><Relationship Id="rId334" Type="http://schemas.openxmlformats.org/officeDocument/2006/relationships/hyperlink" Target="http://www.ooo-fialka.ru/catalog/kollektsiya-city/PALLADIUM-Ruchka-A-Domino-AB.html" TargetMode="External"/><Relationship Id="rId355" Type="http://schemas.openxmlformats.org/officeDocument/2006/relationships/hyperlink" Target="http://www.ooo-fialka.ru/catalog/kollektsiya-city/PALLADIUM-Ruchka-A-Swim-GP.html" TargetMode="External"/><Relationship Id="rId376" Type="http://schemas.openxmlformats.org/officeDocument/2006/relationships/hyperlink" Target="http://www.ooo-fialka.ru/catalog/kollektsiya-revolution/PALLADIUM-Ruchka-Agata-SG-GP.html" TargetMode="External"/><Relationship Id="rId397" Type="http://schemas.openxmlformats.org/officeDocument/2006/relationships/hyperlink" Target="http://www.ooo-fialka.ru/catalog/kollektsiya-revolution/PALLADIUM-Ruchka-Bruno-SC-CP.html" TargetMode="External"/><Relationship Id="rId4" Type="http://schemas.openxmlformats.org/officeDocument/2006/relationships/hyperlink" Target="http://www.ooo-fialka.ru/catalog/antal/Zamok-navesnoy-Antal-VS-1-870-70mm-bochonok.html" TargetMode="External"/><Relationship Id="rId180" Type="http://schemas.openxmlformats.org/officeDocument/2006/relationships/hyperlink" Target="http://www.ooo-fialka.ru/catalog/zamki-vreznie-zenit/Vreznoy-zamok-Zenit-ZV4-3-05-brilliant-Dimitrovgrad.html" TargetMode="External"/><Relationship Id="rId215" Type="http://schemas.openxmlformats.org/officeDocument/2006/relationships/hyperlink" Target="http://www.ooo-fialka.ru/catalog/detail.php?ID=1222" TargetMode="External"/><Relationship Id="rId236" Type="http://schemas.openxmlformats.org/officeDocument/2006/relationships/hyperlink" Target="http://www.ooo-fialka.ru/catalog/detail.php?ID=1256" TargetMode="External"/><Relationship Id="rId257" Type="http://schemas.openxmlformats.org/officeDocument/2006/relationships/hyperlink" Target="http://www.ooo-fialka.ru/catalog/detail.php?ID=1317" TargetMode="External"/><Relationship Id="rId278" Type="http://schemas.openxmlformats.org/officeDocument/2006/relationships/hyperlink" Target="http://www.ooo-fialka.ru/catalog/cilindrivie-mehanizmi-antal/Mekhanizm-tsilindrovyy-Antal-MTS-70-G-V-6kl-klyuch-vert.html" TargetMode="External"/><Relationship Id="rId401" Type="http://schemas.openxmlformats.org/officeDocument/2006/relationships/hyperlink" Target="http://www.ooo-fialka.ru/catalog/kollektsiya-revolution/PALLADIUM-Ruchka-Bruno-M-SC-CP.html" TargetMode="External"/><Relationship Id="rId422" Type="http://schemas.openxmlformats.org/officeDocument/2006/relationships/hyperlink" Target="http://ooo-fialka.ru/catalog/kollektsiya-revolution/PALLADIUM-Ruchka-Emma-SN.html" TargetMode="External"/><Relationship Id="rId443" Type="http://schemas.openxmlformats.org/officeDocument/2006/relationships/hyperlink" Target="http://www.ooo-fialka.ru/catalog/kollektsiya-revolution/PALLADIUM-Ruchka-Mistik-AB.html" TargetMode="External"/><Relationship Id="rId464" Type="http://schemas.openxmlformats.org/officeDocument/2006/relationships/hyperlink" Target="http://www.ooo-fialka.ru/catalog/kollektsiya-revolution/PALLADIUM-Ruchka-Swim-SG.html" TargetMode="External"/><Relationship Id="rId303" Type="http://schemas.openxmlformats.org/officeDocument/2006/relationships/hyperlink" Target="http://ooo-fialka.ru/catalog/apecs/Zamok-navesnoy-kodovyy-Apeks-PDV-40-28.html" TargetMode="External"/><Relationship Id="rId485" Type="http://schemas.openxmlformats.org/officeDocument/2006/relationships/hyperlink" Target="http://www.ooo-fialka.ru/catalog/zenit-dimitrovgrad/Zenit-ruchka-ZV4-3-01-titan-Dimitrovgrad.html" TargetMode="External"/><Relationship Id="rId42" Type="http://schemas.openxmlformats.org/officeDocument/2006/relationships/hyperlink" Target="http://www.ooo-fialka.ru/catalog/detail.php?ID=957" TargetMode="External"/><Relationship Id="rId84" Type="http://schemas.openxmlformats.org/officeDocument/2006/relationships/hyperlink" Target="http://ooo-fialka.ru/catalog/detail.php?ID=999" TargetMode="External"/><Relationship Id="rId138" Type="http://schemas.openxmlformats.org/officeDocument/2006/relationships/hyperlink" Target="http://www.ooo-fialka.ru/catalog/zamki-zaschelki-likchel/Zashchelka-vreznaya-ZSHCH-1-D-3-K-s-dopoln-zapiran-13503-med-.html" TargetMode="External"/><Relationship Id="rId345" Type="http://schemas.openxmlformats.org/officeDocument/2006/relationships/hyperlink" Target="http://www.ooo-fialka.ru/catalog/kollektsiya-city/PALLADIUM-Ruchka-A-Rio-GP-CP.html" TargetMode="External"/><Relationship Id="rId387" Type="http://schemas.openxmlformats.org/officeDocument/2006/relationships/hyperlink" Target="http://www.ooo-fialka.ru/catalog/kollektsiya-revolution/PALLADIUM-Ruchka-Arno-AB.html" TargetMode="External"/><Relationship Id="rId191" Type="http://schemas.openxmlformats.org/officeDocument/2006/relationships/hyperlink" Target="http://www.ooo-fialka.ru/catalog/zamki-vreznie-zenit/Vreznoy-zamok-Zenit-ZV9-4-2-bronza-Dimitrovgrad.html" TargetMode="External"/><Relationship Id="rId205" Type="http://schemas.openxmlformats.org/officeDocument/2006/relationships/hyperlink" Target="http://www.ooo-fialka.ru/catalog/detail.php?ID=1213" TargetMode="External"/><Relationship Id="rId247" Type="http://schemas.openxmlformats.org/officeDocument/2006/relationships/hyperlink" Target="http://ooo-fialka.ru/catalog/zamki-zaschelki-zenit/Zashchelka-Zenit-ZSHCH2-01-chernyy.html" TargetMode="External"/><Relationship Id="rId412" Type="http://schemas.openxmlformats.org/officeDocument/2006/relationships/hyperlink" Target="http://ooo-fialka.ru/catalog/kollektsiya-revolution/PALLADIUM-Ruchka-Domino-SN-CP.html" TargetMode="External"/><Relationship Id="rId107" Type="http://schemas.openxmlformats.org/officeDocument/2006/relationships/hyperlink" Target="http://www.ooo-fialka.ru/catalog/ariko/" TargetMode="External"/><Relationship Id="rId289" Type="http://schemas.openxmlformats.org/officeDocument/2006/relationships/hyperlink" Target="http://www.ooo-fialka.ru/catalog/detail.php?ID=1346" TargetMode="External"/><Relationship Id="rId454" Type="http://schemas.openxmlformats.org/officeDocument/2006/relationships/hyperlink" Target="http://www.ooo-fialka.ru/catalog/kollektsiya-revolution/PALLADIUM-Ruchka-Serena-SC.html" TargetMode="External"/><Relationship Id="rId496" Type="http://schemas.openxmlformats.org/officeDocument/2006/relationships/hyperlink" Target="http://ooo-fialka.ru/catalog/cilindrivie-mehanizmi-zenit/Mekhanizm-tsilindrovyy-Zenit-1-6-Dimitrovgrad.html" TargetMode="External"/><Relationship Id="rId11" Type="http://schemas.openxmlformats.org/officeDocument/2006/relationships/hyperlink" Target="http://www.ooo-fialka.ru/catalog/antal/Zamok-navesnoy-Antal-VS-1-367-75mm.html" TargetMode="External"/><Relationship Id="rId53" Type="http://schemas.openxmlformats.org/officeDocument/2006/relationships/hyperlink" Target="http://www.ooo-fialka.ru/catalog/detail.php?ID=968" TargetMode="External"/><Relationship Id="rId149" Type="http://schemas.openxmlformats.org/officeDocument/2006/relationships/hyperlink" Target="http://www.ooo-fialka.ru/catalog/zamki-vreznie/Vreznoy-zamok-Zenit-ZV4-3-01-khrom-Dimitrovgrad.html" TargetMode="External"/><Relationship Id="rId314" Type="http://schemas.openxmlformats.org/officeDocument/2006/relationships/hyperlink" Target="http://ooo-fialka.ru/catalog/apecs/Zamok-velosipednyy-Apeks-PD-81-65.html" TargetMode="External"/><Relationship Id="rId356" Type="http://schemas.openxmlformats.org/officeDocument/2006/relationships/hyperlink" Target="http://www.ooo-fialka.ru/catalog/kollektsiya-city/PALLADIUM-Ruchka-A-Swim-SG.html" TargetMode="External"/><Relationship Id="rId398" Type="http://schemas.openxmlformats.org/officeDocument/2006/relationships/hyperlink" Target="http://www.ooo-fialka.ru/catalog/kollektsiya-revolution/PALLADIUM-Ruchka-Bruno-SG-GP.html" TargetMode="External"/><Relationship Id="rId95" Type="http://schemas.openxmlformats.org/officeDocument/2006/relationships/hyperlink" Target="http://ooo-fialka.ru/catalog/detail.php?ID=1010" TargetMode="External"/><Relationship Id="rId160" Type="http://schemas.openxmlformats.org/officeDocument/2006/relationships/hyperlink" Target="http://www.ooo-fialka.ru/catalog/zamki-vreznie/Vreznoy-zamok-Zenit-ZV4-3-02-serebro-Dimitrovgrad.html" TargetMode="External"/><Relationship Id="rId216" Type="http://schemas.openxmlformats.org/officeDocument/2006/relationships/hyperlink" Target="http://www.ooo-fialka.ru/catalog/detail.php?ID=1223" TargetMode="External"/><Relationship Id="rId423" Type="http://schemas.openxmlformats.org/officeDocument/2006/relationships/hyperlink" Target="http://ooo-fialka.ru/catalog/kollektsiya-revolution/PALLADIUM-Ruchka-Fiesta-AB.html" TargetMode="External"/><Relationship Id="rId258" Type="http://schemas.openxmlformats.org/officeDocument/2006/relationships/hyperlink" Target="http://www.ooo-fialka.ru/catalog/detail.php?ID=1318" TargetMode="External"/><Relationship Id="rId465" Type="http://schemas.openxmlformats.org/officeDocument/2006/relationships/hyperlink" Target="http://www.ooo-fialka.ru/catalog/kollektsiya-revolution/PALLADIUM-Ruchka-Swim-SN.html" TargetMode="External"/><Relationship Id="rId22" Type="http://schemas.openxmlformats.org/officeDocument/2006/relationships/hyperlink" Target="http://ooo-fialka.ru/catalog/detail.php?ID=888" TargetMode="External"/><Relationship Id="rId64" Type="http://schemas.openxmlformats.org/officeDocument/2006/relationships/hyperlink" Target="http://www.ooo-fialka.ru/catalog/detail.php?ID=979" TargetMode="External"/><Relationship Id="rId118" Type="http://schemas.openxmlformats.org/officeDocument/2006/relationships/hyperlink" Target="http://ooo-fialka.ru/catalog/detail.php?ID=120" TargetMode="External"/><Relationship Id="rId325" Type="http://schemas.openxmlformats.org/officeDocument/2006/relationships/hyperlink" Target="http://www.ooo-fialka.ru/catalog/kollektsiya-city/PALLADIUM-Ruchka-A-Bruno-M-AB.html" TargetMode="External"/><Relationship Id="rId367" Type="http://schemas.openxmlformats.org/officeDocument/2006/relationships/hyperlink" Target="http://ooo-fialka.ru/catalog/kollektsiya-city/PALLADIUM-Ruchka-A-Anima-COFFEE.html" TargetMode="External"/><Relationship Id="rId171" Type="http://schemas.openxmlformats.org/officeDocument/2006/relationships/hyperlink" Target="http://www.ooo-fialka.ru/catalog/zamki-vreznie-zenit/Vreznoy-zamok-Zenit-ZV4-3-03-R-med-Dimitrovgrad.html" TargetMode="External"/><Relationship Id="rId227" Type="http://schemas.openxmlformats.org/officeDocument/2006/relationships/hyperlink" Target="http://www.ooo-fialka.ru/catalog/zamki-vreznie-likchel/" TargetMode="External"/><Relationship Id="rId269" Type="http://schemas.openxmlformats.org/officeDocument/2006/relationships/hyperlink" Target="http://www.ooo-fialka.ru/catalog/detail.php?ID=1329" TargetMode="External"/><Relationship Id="rId434" Type="http://schemas.openxmlformats.org/officeDocument/2006/relationships/hyperlink" Target="http://www.ooo-fialka.ru/catalog/kollektsiya-revolution/PALLADIUM-Ruchka-Lotos-GP.html" TargetMode="External"/><Relationship Id="rId476" Type="http://schemas.openxmlformats.org/officeDocument/2006/relationships/hyperlink" Target="http://www.ooo-fialka.ru/catalog/zamki-vreznie-zenit/Vreznoy-zamok-Zenit-ZV-8-6-1.html" TargetMode="External"/><Relationship Id="rId33" Type="http://schemas.openxmlformats.org/officeDocument/2006/relationships/hyperlink" Target="http://ooo-fialka.ru/catalog/detail.php?ID=122" TargetMode="External"/><Relationship Id="rId129" Type="http://schemas.openxmlformats.org/officeDocument/2006/relationships/hyperlink" Target="http://www.ooo-fialka.ru/catalog/detail.php?ID=146" TargetMode="External"/><Relationship Id="rId280" Type="http://schemas.openxmlformats.org/officeDocument/2006/relationships/hyperlink" Target="http://www.ooo-fialka.ru/catalog/cilindrivie-mehanizmi-antal/Mekhanizm-tsilindrovyy-Antal-MTS-70-G-6kl.html" TargetMode="External"/><Relationship Id="rId336" Type="http://schemas.openxmlformats.org/officeDocument/2006/relationships/hyperlink" Target="http://www.ooo-fialka.ru/catalog/kollektsiya-city/PALLADIUM-Ruchka-A-Domino-SG-GP.html" TargetMode="External"/><Relationship Id="rId501" Type="http://schemas.openxmlformats.org/officeDocument/2006/relationships/hyperlink" Target="http://www.ooo-fialka.ru/catalog/cilindrivie-mehanizmi-antal/Mekhanizm-tsilindrovyy-Antal-MTS-80-G-6kl.html" TargetMode="External"/><Relationship Id="rId75" Type="http://schemas.openxmlformats.org/officeDocument/2006/relationships/hyperlink" Target="http://www.ooo-fialka.ru/catalog/detail.php?ID=990" TargetMode="External"/><Relationship Id="rId140" Type="http://schemas.openxmlformats.org/officeDocument/2006/relationships/hyperlink" Target="http://www.ooo-fialka.ru/catalog/zamki-vreznie/Vreznoy-zamok-Zenit-ZV4-3-01-brilliant-Dimitrovgrad.html" TargetMode="External"/><Relationship Id="rId182" Type="http://schemas.openxmlformats.org/officeDocument/2006/relationships/hyperlink" Target="http://www.ooo-fialka.ru/catalog/zamki-vreznie-zenit/Vreznoy-zamok-Zenit-ZV4-3-05-med-Dimitrovgrad.html" TargetMode="External"/><Relationship Id="rId378" Type="http://schemas.openxmlformats.org/officeDocument/2006/relationships/hyperlink" Target="http://www.ooo-fialka.ru/catalog/kollektsiya-revolution/PALLADIUM-Ruchka-Alice-AB-CP.html" TargetMode="External"/><Relationship Id="rId403" Type="http://schemas.openxmlformats.org/officeDocument/2006/relationships/hyperlink" Target="http://www.ooo-fialka.ru/catalog/kollektsiya-revolution/PALLADIUM-Ruchka-Bruno-M-SN-CP.html" TargetMode="External"/><Relationship Id="rId6" Type="http://schemas.openxmlformats.org/officeDocument/2006/relationships/hyperlink" Target="http://www.ooo-fialka.ru/catalog/antal/Zamok-navesnoy-Antal-VS-1-850-50mm-bochonok.html" TargetMode="External"/><Relationship Id="rId238" Type="http://schemas.openxmlformats.org/officeDocument/2006/relationships/hyperlink" Target="http://www.ooo-fialka.ru/catalog/detail.php?ID=1243" TargetMode="External"/><Relationship Id="rId445" Type="http://schemas.openxmlformats.org/officeDocument/2006/relationships/hyperlink" Target="http://www.ooo-fialka.ru/catalog/kollektsiya-revolution/PALLADIUM-Ruchka-Mistik-SC.html" TargetMode="External"/><Relationship Id="rId487" Type="http://schemas.openxmlformats.org/officeDocument/2006/relationships/hyperlink" Target="http://ooo-fialka.ru/catalog/zenit-dimitrovgrad/Zenit-ruchka-ZV4-3-03-belyy-Dimitrovgrad.html" TargetMode="External"/><Relationship Id="rId291" Type="http://schemas.openxmlformats.org/officeDocument/2006/relationships/hyperlink" Target="http://www.ooo-fialka.ru/catalog/detail.php?ID=1348" TargetMode="External"/><Relationship Id="rId305" Type="http://schemas.openxmlformats.org/officeDocument/2006/relationships/hyperlink" Target="http://ooo-fialka.ru/catalog/apecs/Zamok-navesnoy-Apeks-PDR-50-70L-rez.html" TargetMode="External"/><Relationship Id="rId347" Type="http://schemas.openxmlformats.org/officeDocument/2006/relationships/hyperlink" Target="http://www.ooo-fialka.ru/catalog/kollektsiya-city/PALLADIUM-Ruchka-A-Rio-SN-CP.html" TargetMode="External"/><Relationship Id="rId44" Type="http://schemas.openxmlformats.org/officeDocument/2006/relationships/hyperlink" Target="http://www.ooo-fialka.ru/catalog/detail.php?ID=959" TargetMode="External"/><Relationship Id="rId86" Type="http://schemas.openxmlformats.org/officeDocument/2006/relationships/hyperlink" Target="http://ooo-fialka.ru/catalog/detail.php?ID=1001" TargetMode="External"/><Relationship Id="rId151" Type="http://schemas.openxmlformats.org/officeDocument/2006/relationships/hyperlink" Target="http://www.ooo-fialka.ru/catalog/zamki-vreznie/Vreznoy-zamok-Zenit-ZV4-3-01-R-bronza-Dimitrovgrad.html" TargetMode="External"/><Relationship Id="rId389" Type="http://schemas.openxmlformats.org/officeDocument/2006/relationships/hyperlink" Target="http://www.ooo-fialka.ru/catalog/kollektsiya-revolution/PALLADIUM-Ruchka-Arno-SG-GP.html" TargetMode="External"/><Relationship Id="rId193" Type="http://schemas.openxmlformats.org/officeDocument/2006/relationships/hyperlink" Target="http://www.ooo-fialka.ru/catalog/zamki-vreznie-zenit/Vreznoy-zamok-Zenit-ZV9-4-2-serebro-Dimitrovgrad.html" TargetMode="External"/><Relationship Id="rId207" Type="http://schemas.openxmlformats.org/officeDocument/2006/relationships/hyperlink" Target="http://www.ooo-fialka.ru/catalog/detail.php?ID=1214" TargetMode="External"/><Relationship Id="rId249" Type="http://schemas.openxmlformats.org/officeDocument/2006/relationships/hyperlink" Target="http://ooo-fialka.ru/catalog/zamki-zaschelki-zenit/Zashchelka-Zenit-ZSHCH2-02-bronza.html" TargetMode="External"/><Relationship Id="rId414" Type="http://schemas.openxmlformats.org/officeDocument/2006/relationships/hyperlink" Target="http://ooo-fialka.ru/catalog/kollektsiya-revolution/PALLADIUM-Ruchka-Duck-GP.html" TargetMode="External"/><Relationship Id="rId456" Type="http://schemas.openxmlformats.org/officeDocument/2006/relationships/hyperlink" Target="http://www.ooo-fialka.ru/catalog/kollektsiya-revolution/PALLADIUM-Ruchka-Serena-SN.html" TargetMode="External"/><Relationship Id="rId498" Type="http://schemas.openxmlformats.org/officeDocument/2006/relationships/hyperlink" Target="http://ooo-fialka.ru/catalog/palladium/" TargetMode="External"/><Relationship Id="rId13" Type="http://schemas.openxmlformats.org/officeDocument/2006/relationships/hyperlink" Target="http://www.ooo-fialka.ru/catalog/antal/Zamok-navesnoy-Antal-VS-1-365-50mm.html" TargetMode="External"/><Relationship Id="rId109" Type="http://schemas.openxmlformats.org/officeDocument/2006/relationships/hyperlink" Target="http://www.ooo-fialka.ru/catalog/zenit/" TargetMode="External"/><Relationship Id="rId260" Type="http://schemas.openxmlformats.org/officeDocument/2006/relationships/hyperlink" Target="http://www.ooo-fialka.ru/catalog/detail.php?ID=1320" TargetMode="External"/><Relationship Id="rId316" Type="http://schemas.openxmlformats.org/officeDocument/2006/relationships/hyperlink" Target="http://ooo-fialka.ru/catalog/apecs/Zamok-velosipednyy-Apeks-PD-82-65.html" TargetMode="External"/><Relationship Id="rId55" Type="http://schemas.openxmlformats.org/officeDocument/2006/relationships/hyperlink" Target="http://www.ooo-fialka.ru/catalog/detail.php?ID=970" TargetMode="External"/><Relationship Id="rId97" Type="http://schemas.openxmlformats.org/officeDocument/2006/relationships/hyperlink" Target="http://ooo-fialka.ru/catalog/detail.php?ID=1012" TargetMode="External"/><Relationship Id="rId120" Type="http://schemas.openxmlformats.org/officeDocument/2006/relationships/hyperlink" Target="http://ooo-fialka.ru/catalog/detail.php?ID=1026" TargetMode="External"/><Relationship Id="rId358" Type="http://schemas.openxmlformats.org/officeDocument/2006/relationships/hyperlink" Target="http://www.ooo-fialka.ru/catalog/kollektsiya-city/PALLADIUM-Ruchka-A-Tesoro-AB.html" TargetMode="External"/><Relationship Id="rId162" Type="http://schemas.openxmlformats.org/officeDocument/2006/relationships/hyperlink" Target="http://www.ooo-fialka.ru/catalog/zamki-vreznie-zenit/Vreznoy-zamok-Zenit-ZV4-3-03-belyy-Dimitrovgrad.html" TargetMode="External"/><Relationship Id="rId218" Type="http://schemas.openxmlformats.org/officeDocument/2006/relationships/hyperlink" Target="http://www.ooo-fialka.ru/catalog/zamki-vreznie-elbor/" TargetMode="External"/><Relationship Id="rId425" Type="http://schemas.openxmlformats.org/officeDocument/2006/relationships/hyperlink" Target="http://ooo-fialka.ru/catalog/kollektsiya-revolution/PALLADIUM-Ruchka-Fiesta-SC.html" TargetMode="External"/><Relationship Id="rId467" Type="http://schemas.openxmlformats.org/officeDocument/2006/relationships/hyperlink" Target="http://www.ooo-fialka.ru/catalog/antal/Zamok-navesnoy-Antal-VS-1-750-50mm.html" TargetMode="External"/><Relationship Id="rId271" Type="http://schemas.openxmlformats.org/officeDocument/2006/relationships/hyperlink" Target="http://www.ooo-fialka.ru/catalog/detail.php?ID=133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o-fialka.ru/catalog/pochtovye-yaschiki/Pochtovyy-yashchik-YAK-2-bronza.html" TargetMode="External"/><Relationship Id="rId13" Type="http://schemas.openxmlformats.org/officeDocument/2006/relationships/hyperlink" Target="http://www.ooo-fialka.ru/catalog/metla/Metla-polipropilenovaya-ploskaya.html" TargetMode="External"/><Relationship Id="rId3" Type="http://schemas.openxmlformats.org/officeDocument/2006/relationships/hyperlink" Target="http://www.ooo-fialka.ru/catalog/pochtovye-yaschiki/Pochtovyy-yashchik-YAK-1-bronza.html" TargetMode="External"/><Relationship Id="rId7" Type="http://schemas.openxmlformats.org/officeDocument/2006/relationships/hyperlink" Target="http://www.ooo-fialka.ru/catalog/pochtovye-yaschiki/Pochtovyy-yashchik-YAK-2-med.html" TargetMode="External"/><Relationship Id="rId12" Type="http://schemas.openxmlformats.org/officeDocument/2006/relationships/hyperlink" Target="http://www.ooo-fialka.ru/catalog/vedra/Vedro-khozyaystvennoe-15-litrov-tsink.html" TargetMode="External"/><Relationship Id="rId2" Type="http://schemas.openxmlformats.org/officeDocument/2006/relationships/hyperlink" Target="http://ooo-fialka.ru/catalog/pochtovye-yaschiki/Pochtovyy-yashchik-YAK-2-zelenyy.html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mailto:fialka94@mail.ru" TargetMode="External"/><Relationship Id="rId6" Type="http://schemas.openxmlformats.org/officeDocument/2006/relationships/hyperlink" Target="http://www.ooo-fialka.ru/catalog/pochtovye-yaschiki/Pochtovyy-yashchik-YAK-1-siniy.html" TargetMode="External"/><Relationship Id="rId11" Type="http://schemas.openxmlformats.org/officeDocument/2006/relationships/hyperlink" Target="http://www.ooo-fialka.ru/catalog/vedra/Vedro-khozyaystvennoe-12-litrov-tsink.html" TargetMode="External"/><Relationship Id="rId5" Type="http://schemas.openxmlformats.org/officeDocument/2006/relationships/hyperlink" Target="http://www.ooo-fialka.ru/catalog/pochtovye-yaschiki/Pochtovyy-yashchik-YAK-1-serebro.html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www.ooo-fialka.ru/catalog/vedra/Vedro-khozyaystvennoe-9-litrov-tsink.html" TargetMode="External"/><Relationship Id="rId4" Type="http://schemas.openxmlformats.org/officeDocument/2006/relationships/hyperlink" Target="http://www.ooo-fialka.ru/catalog/pochtovye-yaschiki/Pochtovyy-yashchik-YAK-1-med.html" TargetMode="External"/><Relationship Id="rId9" Type="http://schemas.openxmlformats.org/officeDocument/2006/relationships/hyperlink" Target="http://www.ooo-fialka.ru/catalog/pochtovye-yaschiki/Pochtovyy-yashchik-YAK-2-serebro.html" TargetMode="External"/><Relationship Id="rId14" Type="http://schemas.openxmlformats.org/officeDocument/2006/relationships/hyperlink" Target="http://www.ooo-fialka.ru/catalog/metla/Metla-polipropilenovaya-ulichnaya-kruglaya.html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oo-fialka.ru/catalog/detail.php?ID=916" TargetMode="External"/><Relationship Id="rId18" Type="http://schemas.openxmlformats.org/officeDocument/2006/relationships/hyperlink" Target="http://www.ooo-fialka.ru/catalog/bloki-stroitelnye/Blok-stroitelnyy-s-podshipnikom-D-80.html" TargetMode="External"/><Relationship Id="rId26" Type="http://schemas.openxmlformats.org/officeDocument/2006/relationships/hyperlink" Target="http://www.ooo-fialka.ru/catalog/detail.php?ID=514" TargetMode="External"/><Relationship Id="rId39" Type="http://schemas.openxmlformats.org/officeDocument/2006/relationships/hyperlink" Target="http://www.ooo-fialka.ru/catalog/detail.php?ID=509" TargetMode="External"/><Relationship Id="rId21" Type="http://schemas.openxmlformats.org/officeDocument/2006/relationships/hyperlink" Target="http://www.ooo-fialka.ru/catalog/detail.php?ID=634" TargetMode="External"/><Relationship Id="rId34" Type="http://schemas.openxmlformats.org/officeDocument/2006/relationships/hyperlink" Target="http://www.ooo-fialka.ru/catalog/detail.php?ID=1292" TargetMode="External"/><Relationship Id="rId42" Type="http://schemas.openxmlformats.org/officeDocument/2006/relationships/hyperlink" Target="http://www.ooo-fialka.ru/catalog/detail.php?ID=520" TargetMode="External"/><Relationship Id="rId47" Type="http://schemas.openxmlformats.org/officeDocument/2006/relationships/hyperlink" Target="http://www.ooo-fialka.ru/catalog/detail.php?ID=1296" TargetMode="External"/><Relationship Id="rId50" Type="http://schemas.openxmlformats.org/officeDocument/2006/relationships/hyperlink" Target="http://ooo-fialka.ru/catalog/detail.php?ID=604" TargetMode="External"/><Relationship Id="rId55" Type="http://schemas.openxmlformats.org/officeDocument/2006/relationships/hyperlink" Target="http://www.ooo-fialka.ru/catalog/lopaty/" TargetMode="External"/><Relationship Id="rId63" Type="http://schemas.openxmlformats.org/officeDocument/2006/relationships/hyperlink" Target="http://www.ooo-fialka.ru/catalog/stroitelnye-skoby/Stroitelnaya-skoba-8-250-mm.html" TargetMode="External"/><Relationship Id="rId7" Type="http://schemas.openxmlformats.org/officeDocument/2006/relationships/hyperlink" Target="http://www.ooo-fialka.ru/catalog/detail.php?ID=909" TargetMode="External"/><Relationship Id="rId2" Type="http://schemas.openxmlformats.org/officeDocument/2006/relationships/hyperlink" Target="http://ooo-fialka.ru/catalog/detail.php?ID=605" TargetMode="External"/><Relationship Id="rId16" Type="http://schemas.openxmlformats.org/officeDocument/2006/relationships/hyperlink" Target="http://www.ooo-fialka.ru/catalog/bloki-stroitelnye/Blok-stroitelnyy-s-podshipnikom-D-100.html" TargetMode="External"/><Relationship Id="rId20" Type="http://schemas.openxmlformats.org/officeDocument/2006/relationships/hyperlink" Target="http://www.ooo-fialka.ru/catalog/detail.php?ID=635" TargetMode="External"/><Relationship Id="rId29" Type="http://schemas.openxmlformats.org/officeDocument/2006/relationships/hyperlink" Target="http://www.ooo-fialka.ru/catalog/detail.php?ID=1287" TargetMode="External"/><Relationship Id="rId41" Type="http://schemas.openxmlformats.org/officeDocument/2006/relationships/hyperlink" Target="http://www.ooo-fialka.ru/catalog/detail.php?ID=519" TargetMode="External"/><Relationship Id="rId54" Type="http://schemas.openxmlformats.org/officeDocument/2006/relationships/hyperlink" Target="http://www.ooo-fialka.ru/catalog/lomi/" TargetMode="External"/><Relationship Id="rId62" Type="http://schemas.openxmlformats.org/officeDocument/2006/relationships/hyperlink" Target="http://www.ooo-fialka.ru/catalog/stroitelnye-skoby/Stroitelnaya-skoba-12-350-mm.html" TargetMode="External"/><Relationship Id="rId1" Type="http://schemas.openxmlformats.org/officeDocument/2006/relationships/hyperlink" Target="http://ooo-fialka.ru/catalog/detail.php?ID=599" TargetMode="External"/><Relationship Id="rId6" Type="http://schemas.openxmlformats.org/officeDocument/2006/relationships/hyperlink" Target="http://www.ooo-fialka.ru/catalog/detail.php?ID=908" TargetMode="External"/><Relationship Id="rId11" Type="http://schemas.openxmlformats.org/officeDocument/2006/relationships/hyperlink" Target="http://www.ooo-fialka.ru/catalog/detail.php?ID=914" TargetMode="External"/><Relationship Id="rId24" Type="http://schemas.openxmlformats.org/officeDocument/2006/relationships/hyperlink" Target="http://www.ooo-fialka.ru/catalog/detail.php?ID=512" TargetMode="External"/><Relationship Id="rId32" Type="http://schemas.openxmlformats.org/officeDocument/2006/relationships/hyperlink" Target="http://www.ooo-fialka.ru/catalog/detail.php?ID=1290" TargetMode="External"/><Relationship Id="rId37" Type="http://schemas.openxmlformats.org/officeDocument/2006/relationships/hyperlink" Target="http://www.ooo-fialka.ru/catalog/detail.php?ID=510" TargetMode="External"/><Relationship Id="rId40" Type="http://schemas.openxmlformats.org/officeDocument/2006/relationships/hyperlink" Target="http://www.ooo-fialka.ru/catalog/detail.php?ID=521" TargetMode="External"/><Relationship Id="rId45" Type="http://schemas.openxmlformats.org/officeDocument/2006/relationships/hyperlink" Target="http://www.ooo-fialka.ru/catalog/detail.php?ID=518" TargetMode="External"/><Relationship Id="rId53" Type="http://schemas.openxmlformats.org/officeDocument/2006/relationships/hyperlink" Target="http://www.ooo-fialka.ru/catalog/kleshi/" TargetMode="External"/><Relationship Id="rId58" Type="http://schemas.openxmlformats.org/officeDocument/2006/relationships/hyperlink" Target="http://www.ooo-fialka.ru/catalog/stroitelnye-skoby/Stroitelnaya-skoba-10-250-mm.html" TargetMode="External"/><Relationship Id="rId66" Type="http://schemas.openxmlformats.org/officeDocument/2006/relationships/drawing" Target="../drawings/drawing4.xml"/><Relationship Id="rId5" Type="http://schemas.openxmlformats.org/officeDocument/2006/relationships/hyperlink" Target="mailto:fialka94@mail.ru" TargetMode="External"/><Relationship Id="rId15" Type="http://schemas.openxmlformats.org/officeDocument/2006/relationships/hyperlink" Target="http://www.ooo-fialka.ru/catalog/detail.php?ID=1277" TargetMode="External"/><Relationship Id="rId23" Type="http://schemas.openxmlformats.org/officeDocument/2006/relationships/hyperlink" Target="http://www.ooo-fialka.ru/catalog/detail.php?ID=1286" TargetMode="External"/><Relationship Id="rId28" Type="http://schemas.openxmlformats.org/officeDocument/2006/relationships/hyperlink" Target="http://www.ooo-fialka.ru/catalog/detail.php?ID=516" TargetMode="External"/><Relationship Id="rId36" Type="http://schemas.openxmlformats.org/officeDocument/2006/relationships/hyperlink" Target="http://www.ooo-fialka.ru/catalog/detail.php?ID=1294" TargetMode="External"/><Relationship Id="rId49" Type="http://schemas.openxmlformats.org/officeDocument/2006/relationships/hyperlink" Target="http://www.ooo-fialka.ru/catalog/snegouborochniy-inventar/" TargetMode="External"/><Relationship Id="rId57" Type="http://schemas.openxmlformats.org/officeDocument/2006/relationships/hyperlink" Target="http://www.ooo-fialka.ru/catalog/stroitelnye-skoby/Stroitelnaya-skoba-10-200-mm.html" TargetMode="External"/><Relationship Id="rId61" Type="http://schemas.openxmlformats.org/officeDocument/2006/relationships/hyperlink" Target="http://www.ooo-fialka.ru/catalog/stroitelnye-skoby/Stroitelnaya-skoba-12-300-mm.html" TargetMode="External"/><Relationship Id="rId10" Type="http://schemas.openxmlformats.org/officeDocument/2006/relationships/hyperlink" Target="http://www.ooo-fialka.ru/catalog/detail.php?ID=913" TargetMode="External"/><Relationship Id="rId19" Type="http://schemas.openxmlformats.org/officeDocument/2006/relationships/hyperlink" Target="http://www.ooo-fialka.ru/catalog/detail.php?ID=636" TargetMode="External"/><Relationship Id="rId31" Type="http://schemas.openxmlformats.org/officeDocument/2006/relationships/hyperlink" Target="http://www.ooo-fialka.ru/catalog/detail.php?ID=1289" TargetMode="External"/><Relationship Id="rId44" Type="http://schemas.openxmlformats.org/officeDocument/2006/relationships/hyperlink" Target="http://www.ooo-fialka.ru/catalog/detail.php?ID=660" TargetMode="External"/><Relationship Id="rId52" Type="http://schemas.openxmlformats.org/officeDocument/2006/relationships/hyperlink" Target="http://www.ooo-fialka.ru/catalog/gvozdodery/" TargetMode="External"/><Relationship Id="rId60" Type="http://schemas.openxmlformats.org/officeDocument/2006/relationships/hyperlink" Target="http://www.ooo-fialka.ru/catalog/stroitelnye-skoby/Stroitelnaya-skoba-12-250-mm.html" TargetMode="External"/><Relationship Id="rId65" Type="http://schemas.openxmlformats.org/officeDocument/2006/relationships/printerSettings" Target="../printerSettings/printerSettings4.bin"/><Relationship Id="rId4" Type="http://schemas.openxmlformats.org/officeDocument/2006/relationships/hyperlink" Target="http://www.ooo-fialka.ru/catalog/stroitelniy-instrument/" TargetMode="External"/><Relationship Id="rId9" Type="http://schemas.openxmlformats.org/officeDocument/2006/relationships/hyperlink" Target="http://www.ooo-fialka.ru/catalog/detail.php?ID=912" TargetMode="External"/><Relationship Id="rId14" Type="http://schemas.openxmlformats.org/officeDocument/2006/relationships/hyperlink" Target="http://www.ooo-fialka.ru/catalog/detail.php?ID=917" TargetMode="External"/><Relationship Id="rId22" Type="http://schemas.openxmlformats.org/officeDocument/2006/relationships/hyperlink" Target="http://www.ooo-fialka.ru/catalog/detail.php?ID=1285" TargetMode="External"/><Relationship Id="rId27" Type="http://schemas.openxmlformats.org/officeDocument/2006/relationships/hyperlink" Target="http://www.ooo-fialka.ru/catalog/detail.php?ID=515" TargetMode="External"/><Relationship Id="rId30" Type="http://schemas.openxmlformats.org/officeDocument/2006/relationships/hyperlink" Target="http://www.ooo-fialka.ru/catalog/detail.php?ID=1288" TargetMode="External"/><Relationship Id="rId35" Type="http://schemas.openxmlformats.org/officeDocument/2006/relationships/hyperlink" Target="http://www.ooo-fialka.ru/catalog/detail.php?ID=1293" TargetMode="External"/><Relationship Id="rId43" Type="http://schemas.openxmlformats.org/officeDocument/2006/relationships/hyperlink" Target="http://www.ooo-fialka.ru/catalog/detail.php?ID=517" TargetMode="External"/><Relationship Id="rId48" Type="http://schemas.openxmlformats.org/officeDocument/2006/relationships/hyperlink" Target="http://www.ooo-fialka.ru/catalog/detail.php?ID=1298" TargetMode="External"/><Relationship Id="rId56" Type="http://schemas.openxmlformats.org/officeDocument/2006/relationships/hyperlink" Target="http://www.ooo-fialka.ru/catalog/stroitelnye-skoby/" TargetMode="External"/><Relationship Id="rId64" Type="http://schemas.openxmlformats.org/officeDocument/2006/relationships/hyperlink" Target="http://www.ooo-fialka.ru/catalog/stroitelnye-skoby/Stroitelnaya-skoba-8-300-mm.html" TargetMode="External"/><Relationship Id="rId8" Type="http://schemas.openxmlformats.org/officeDocument/2006/relationships/hyperlink" Target="http://www.ooo-fialka.ru/catalog/detail.php?ID=911" TargetMode="External"/><Relationship Id="rId51" Type="http://schemas.openxmlformats.org/officeDocument/2006/relationships/hyperlink" Target="http://www.ooo-fialka.ru/catalog/bloki-stroitelnye/" TargetMode="External"/><Relationship Id="rId3" Type="http://schemas.openxmlformats.org/officeDocument/2006/relationships/hyperlink" Target="http://www.ooo-fialka.ru/catalog/slesarno-stolarniy-instrument/" TargetMode="External"/><Relationship Id="rId12" Type="http://schemas.openxmlformats.org/officeDocument/2006/relationships/hyperlink" Target="http://www.ooo-fialka.ru/catalog/detail.php?ID=915" TargetMode="External"/><Relationship Id="rId17" Type="http://schemas.openxmlformats.org/officeDocument/2006/relationships/hyperlink" Target="http://www.ooo-fialka.ru/catalog/bloki-stroitelnye/Blok-stroitelnyy-s-podshipnikom-D-60.html" TargetMode="External"/><Relationship Id="rId25" Type="http://schemas.openxmlformats.org/officeDocument/2006/relationships/hyperlink" Target="http://www.ooo-fialka.ru/catalog/detail.php?ID=513" TargetMode="External"/><Relationship Id="rId33" Type="http://schemas.openxmlformats.org/officeDocument/2006/relationships/hyperlink" Target="http://www.ooo-fialka.ru/catalog/detail.php?ID=1291" TargetMode="External"/><Relationship Id="rId38" Type="http://schemas.openxmlformats.org/officeDocument/2006/relationships/hyperlink" Target="http://www.ooo-fialka.ru/catalog/detail.php?ID=511" TargetMode="External"/><Relationship Id="rId46" Type="http://schemas.openxmlformats.org/officeDocument/2006/relationships/hyperlink" Target="http://www.ooo-fialka.ru/catalog/detail.php?ID=1295" TargetMode="External"/><Relationship Id="rId59" Type="http://schemas.openxmlformats.org/officeDocument/2006/relationships/hyperlink" Target="http://www.ooo-fialka.ru/catalog/stroitelnye-skoby/Stroitelnaya-skoba-10-300-mm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ooo-fialka.ru/catalog/mebel/shezlong-skladnoy.html" TargetMode="External"/><Relationship Id="rId13" Type="http://schemas.openxmlformats.org/officeDocument/2006/relationships/hyperlink" Target="http://ooo-fialka.ru/catalog/mebel/skameyka-bolshaya-skladnaya.html" TargetMode="External"/><Relationship Id="rId18" Type="http://schemas.openxmlformats.org/officeDocument/2006/relationships/hyperlink" Target="http://ooo-fialka.ru/catalog/mebel/reshetka-na-pol-skladnaya.html" TargetMode="External"/><Relationship Id="rId3" Type="http://schemas.openxmlformats.org/officeDocument/2006/relationships/hyperlink" Target="http://ooo-fialka.ru/catalog/mebel/stol-skladnoy.html" TargetMode="External"/><Relationship Id="rId21" Type="http://schemas.openxmlformats.org/officeDocument/2006/relationships/drawing" Target="../drawings/drawing5.xml"/><Relationship Id="rId7" Type="http://schemas.openxmlformats.org/officeDocument/2006/relationships/hyperlink" Target="http://ooo-fialka.ru/catalog/mebel/stul-skladnoy.html" TargetMode="External"/><Relationship Id="rId12" Type="http://schemas.openxmlformats.org/officeDocument/2006/relationships/hyperlink" Target="http://ooo-fialka.ru/catalog/mebel/skameyka-malaya.html" TargetMode="External"/><Relationship Id="rId17" Type="http://schemas.openxmlformats.org/officeDocument/2006/relationships/hyperlink" Target="http://ooo-fialka.ru/catalog/mebel/reshetka-na-vannu-2.html" TargetMode="External"/><Relationship Id="rId2" Type="http://schemas.openxmlformats.org/officeDocument/2006/relationships/hyperlink" Target="http://ooo-fialka.ru/catalog/mebel/kacheli-derevyannye.html" TargetMode="External"/><Relationship Id="rId16" Type="http://schemas.openxmlformats.org/officeDocument/2006/relationships/hyperlink" Target="http://ooo-fialka.ru/catalog/mebel/reshetka-na-vannu.html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mailto:fialka94@mail.ru" TargetMode="External"/><Relationship Id="rId6" Type="http://schemas.openxmlformats.org/officeDocument/2006/relationships/hyperlink" Target="http://ooo-fialka.ru/catalog/mebel/taburet-skladnoy-malyy.html" TargetMode="External"/><Relationship Id="rId11" Type="http://schemas.openxmlformats.org/officeDocument/2006/relationships/hyperlink" Target="http://ooo-fialka.ru/catalog/mebel/skameyka-srednyaya.html" TargetMode="External"/><Relationship Id="rId5" Type="http://schemas.openxmlformats.org/officeDocument/2006/relationships/hyperlink" Target="http://ooo-fialka.ru/catalog/mebel/taburet-skladnoy.html" TargetMode="External"/><Relationship Id="rId15" Type="http://schemas.openxmlformats.org/officeDocument/2006/relationships/hyperlink" Target="http://ooo-fialka.ru/catalog/mebel/umyvalnik-skladnoy.html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://ooo-fialka.ru/catalog/mebel/SHezlong-skladnoy-plyazhnyy-T-11.html" TargetMode="External"/><Relationship Id="rId19" Type="http://schemas.openxmlformats.org/officeDocument/2006/relationships/hyperlink" Target="http://ooo-fialka.ru/catalog/mebel/Reshetka-na-pol-skladnaya-RP-5.html" TargetMode="External"/><Relationship Id="rId4" Type="http://schemas.openxmlformats.org/officeDocument/2006/relationships/hyperlink" Target="http://ooo-fialka.ru/catalog/mebel/stol-skladnoy-malyy.html" TargetMode="External"/><Relationship Id="rId9" Type="http://schemas.openxmlformats.org/officeDocument/2006/relationships/hyperlink" Target="http://ooo-fialka.ru/catalog/mebel/SHezlong-skladnoy-plyazhnyy-T-10.html" TargetMode="External"/><Relationship Id="rId14" Type="http://schemas.openxmlformats.org/officeDocument/2006/relationships/hyperlink" Target="http://ooo-fialka.ru/catalog/mebel/skameyka-bolshaya-skladnaya-usilennaya.html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ialka94@mail.r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o-fialka.ru/catalog/nagel-shurup-po-betonu/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://www.ooo-fialka.ru/catalog/samorezy-dlya-gipsokartona/" TargetMode="External"/><Relationship Id="rId1" Type="http://schemas.openxmlformats.org/officeDocument/2006/relationships/hyperlink" Target="http://www.ooo-fialka.ru/catalog/samorezy-po-derevu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ooo-fialka.ru/catalog/anker-bolt-s-gaykoy/" TargetMode="External"/><Relationship Id="rId4" Type="http://schemas.openxmlformats.org/officeDocument/2006/relationships/hyperlink" Target="http://www.ooo-fialka.ru/catalog/ankera-ramny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outlinePr summaryBelow="0"/>
  </sheetPr>
  <dimension ref="A1:AF1023"/>
  <sheetViews>
    <sheetView tabSelected="1" zoomScaleNormal="100" workbookViewId="0">
      <selection activeCell="K12" sqref="K12"/>
    </sheetView>
  </sheetViews>
  <sheetFormatPr defaultColWidth="9.28515625" defaultRowHeight="12.75" outlineLevelRow="3"/>
  <cols>
    <col min="1" max="1" width="9" style="9" customWidth="1"/>
    <col min="2" max="3" width="9.28515625" style="9"/>
    <col min="4" max="4" width="15.140625" style="9" customWidth="1"/>
    <col min="5" max="5" width="16.5703125" style="9" customWidth="1"/>
    <col min="6" max="6" width="4.28515625" style="9" customWidth="1"/>
    <col min="7" max="7" width="8.28515625" style="9" customWidth="1"/>
    <col min="8" max="8" width="8.42578125" style="109" customWidth="1"/>
    <col min="9" max="9" width="9.42578125" style="9" customWidth="1"/>
    <col min="10" max="10" width="10.42578125" style="9" customWidth="1"/>
    <col min="11" max="11" width="12" style="9" customWidth="1"/>
    <col min="12" max="12" width="17.5703125" style="9" customWidth="1"/>
    <col min="13" max="14" width="17.7109375" style="9" customWidth="1"/>
    <col min="15" max="15" width="9.28515625" style="99"/>
    <col min="16" max="16" width="10.5703125" style="99" customWidth="1"/>
    <col min="17" max="17" width="10.7109375" style="99" bestFit="1" customWidth="1"/>
    <col min="18" max="18" width="10.7109375" style="99" customWidth="1"/>
    <col min="19" max="16384" width="9.28515625" style="99"/>
  </cols>
  <sheetData>
    <row r="1" spans="1:31" ht="69" customHeight="1">
      <c r="A1" s="490"/>
      <c r="B1" s="490"/>
      <c r="C1" s="490"/>
      <c r="D1" s="490"/>
      <c r="E1" s="490"/>
      <c r="F1" s="490"/>
      <c r="G1" s="490"/>
      <c r="H1" s="490"/>
      <c r="I1" s="490"/>
      <c r="J1" s="490"/>
      <c r="K1" s="482" t="s">
        <v>99</v>
      </c>
      <c r="L1" s="483"/>
      <c r="M1" s="483"/>
      <c r="N1" s="483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ht="14.25" customHeight="1">
      <c r="A2" s="489" t="s">
        <v>47</v>
      </c>
      <c r="B2" s="489"/>
      <c r="C2" s="489"/>
      <c r="D2" s="489"/>
      <c r="E2" s="489"/>
      <c r="F2" s="489"/>
      <c r="G2" s="489"/>
      <c r="H2" s="489"/>
      <c r="I2" s="489"/>
      <c r="J2" s="488"/>
      <c r="K2" s="491" t="s">
        <v>519</v>
      </c>
      <c r="L2" s="491"/>
      <c r="M2" s="491"/>
      <c r="N2" s="491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</row>
    <row r="3" spans="1:31" ht="14.25" customHeight="1">
      <c r="A3" s="484" t="s">
        <v>48</v>
      </c>
      <c r="B3" s="485"/>
      <c r="C3" s="485"/>
      <c r="D3" s="485"/>
      <c r="E3" s="485"/>
      <c r="F3" s="485"/>
      <c r="G3" s="485"/>
      <c r="H3" s="485"/>
      <c r="I3" s="485"/>
      <c r="J3" s="485"/>
      <c r="K3" s="491"/>
      <c r="L3" s="491"/>
      <c r="M3" s="491"/>
      <c r="N3" s="491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</row>
    <row r="4" spans="1:31" ht="18" customHeight="1">
      <c r="A4" s="105"/>
      <c r="B4" s="114" t="s">
        <v>62</v>
      </c>
      <c r="C4" s="114"/>
      <c r="D4" s="114"/>
      <c r="E4" s="114"/>
      <c r="F4" s="115"/>
      <c r="G4" s="115"/>
      <c r="H4" s="108"/>
      <c r="I4" s="108"/>
      <c r="J4" s="109"/>
      <c r="K4" s="491"/>
      <c r="L4" s="491"/>
      <c r="M4" s="491"/>
      <c r="N4" s="491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</row>
    <row r="5" spans="1:31" ht="18" customHeight="1">
      <c r="A5" s="105"/>
      <c r="B5" s="114" t="s">
        <v>63</v>
      </c>
      <c r="C5" s="114"/>
      <c r="D5" s="114"/>
      <c r="E5" s="114"/>
      <c r="F5" s="115"/>
      <c r="G5" s="115"/>
      <c r="H5" s="108"/>
      <c r="I5" s="108"/>
      <c r="J5" s="109"/>
      <c r="K5" s="491"/>
      <c r="L5" s="491"/>
      <c r="M5" s="491"/>
      <c r="N5" s="491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</row>
    <row r="6" spans="1:31" ht="16.5" customHeight="1">
      <c r="A6" s="105"/>
      <c r="B6" s="114" t="s">
        <v>64</v>
      </c>
      <c r="C6" s="114"/>
      <c r="D6" s="114"/>
      <c r="E6" s="114"/>
      <c r="F6" s="115"/>
      <c r="G6" s="115"/>
      <c r="H6" s="108"/>
      <c r="I6" s="108"/>
      <c r="J6" s="109"/>
      <c r="K6" s="491"/>
      <c r="L6" s="491"/>
      <c r="M6" s="491"/>
      <c r="N6" s="491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</row>
    <row r="7" spans="1:31" ht="22.5" customHeight="1" thickBot="1">
      <c r="A7" s="486" t="s">
        <v>1884</v>
      </c>
      <c r="B7" s="487"/>
      <c r="C7" s="487"/>
      <c r="D7" s="487"/>
      <c r="E7" s="487"/>
      <c r="F7" s="487"/>
      <c r="G7" s="487"/>
      <c r="H7" s="488"/>
      <c r="I7" s="488"/>
      <c r="J7" s="488"/>
      <c r="K7" s="498" t="s">
        <v>517</v>
      </c>
      <c r="L7" s="499"/>
      <c r="M7" s="499"/>
      <c r="N7" s="499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</row>
    <row r="8" spans="1:31" ht="22.5" customHeight="1" thickBot="1">
      <c r="A8" s="109"/>
      <c r="B8" s="109"/>
      <c r="C8" s="109"/>
      <c r="D8" s="109"/>
      <c r="E8" s="109"/>
      <c r="F8" s="109"/>
      <c r="G8" s="109"/>
      <c r="I8" s="109"/>
      <c r="J8" s="109"/>
      <c r="K8" s="12" t="s">
        <v>95</v>
      </c>
      <c r="L8" s="13">
        <f>P8+Хозяйств!P8+'Замки  '!P8+Инстументы!M8+'Мебель для отдыха'!P8+Сантехника!Q8</f>
        <v>0</v>
      </c>
      <c r="M8" s="13">
        <f>IF($L$8&gt;=30000,Q8+Хозяйств!Q8+'Замки  '!Q8+Инстументы!N8+'Мебель для отдыха'!Q8+Сантехника!R8,0)</f>
        <v>0</v>
      </c>
      <c r="N8" s="18">
        <f>IF($L$8&gt;=100000,R8+Хозяйств!R8+'Замки  '!R8+Инстументы!O8+'Мебель для отдыха'!R8+Сантехника!S8,0)</f>
        <v>0</v>
      </c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</row>
    <row r="9" spans="1:31" ht="15.75" customHeight="1">
      <c r="A9" s="510" t="s">
        <v>825</v>
      </c>
      <c r="B9" s="500" t="s">
        <v>0</v>
      </c>
      <c r="C9" s="501"/>
      <c r="D9" s="501"/>
      <c r="E9" s="502"/>
      <c r="F9" s="64" t="s">
        <v>11</v>
      </c>
      <c r="G9" s="508" t="s">
        <v>219</v>
      </c>
      <c r="H9" s="400" t="s">
        <v>12</v>
      </c>
      <c r="I9" s="67" t="s">
        <v>12</v>
      </c>
      <c r="J9" s="68" t="s">
        <v>12</v>
      </c>
      <c r="K9" s="118" t="s">
        <v>94</v>
      </c>
      <c r="L9" s="119" t="s">
        <v>96</v>
      </c>
      <c r="M9" s="120" t="s">
        <v>97</v>
      </c>
      <c r="N9" s="121" t="s">
        <v>98</v>
      </c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</row>
    <row r="10" spans="1:31" ht="16.5" customHeight="1" thickBot="1">
      <c r="A10" s="511"/>
      <c r="B10" s="503"/>
      <c r="C10" s="504"/>
      <c r="D10" s="504"/>
      <c r="E10" s="505"/>
      <c r="F10" s="65" t="s">
        <v>10</v>
      </c>
      <c r="G10" s="509"/>
      <c r="H10" s="401" t="s">
        <v>1</v>
      </c>
      <c r="I10" s="74" t="s">
        <v>102</v>
      </c>
      <c r="J10" s="75" t="s">
        <v>103</v>
      </c>
      <c r="K10" s="122" t="s">
        <v>2</v>
      </c>
      <c r="L10" s="123" t="s">
        <v>100</v>
      </c>
      <c r="M10" s="124" t="s">
        <v>102</v>
      </c>
      <c r="N10" s="125" t="s">
        <v>103</v>
      </c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</row>
    <row r="11" spans="1:31" s="128" customFormat="1" ht="14.1" customHeight="1" thickBot="1">
      <c r="A11" s="450" t="s">
        <v>268</v>
      </c>
      <c r="B11" s="507"/>
      <c r="C11" s="507"/>
      <c r="D11" s="507"/>
      <c r="E11" s="507"/>
      <c r="F11" s="507"/>
      <c r="G11" s="507"/>
      <c r="H11" s="507"/>
      <c r="I11" s="507"/>
      <c r="J11" s="507"/>
      <c r="K11" s="126"/>
      <c r="L11" s="46"/>
      <c r="M11" s="46"/>
      <c r="N11" s="46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1" s="361" customFormat="1" ht="11.1" customHeight="1" outlineLevel="1">
      <c r="A12" s="359">
        <v>101001</v>
      </c>
      <c r="B12" s="506" t="s">
        <v>81</v>
      </c>
      <c r="C12" s="506"/>
      <c r="D12" s="506"/>
      <c r="E12" s="506"/>
      <c r="F12" s="359" t="s">
        <v>2</v>
      </c>
      <c r="G12" s="359">
        <v>500</v>
      </c>
      <c r="H12" s="95">
        <v>0</v>
      </c>
      <c r="I12" s="358">
        <f t="shared" ref="I12:I26" si="0">H12/1.031</f>
        <v>0</v>
      </c>
      <c r="J12" s="358">
        <f>I12/1.0204</f>
        <v>0</v>
      </c>
      <c r="K12" s="324"/>
      <c r="L12" s="360">
        <f t="shared" ref="L12:L29" si="1">SUM(H12*K12)</f>
        <v>0</v>
      </c>
      <c r="M12" s="358">
        <f t="shared" ref="M12:M29" si="2">IF($L$8&gt;=30000,I12*K12,0)</f>
        <v>0</v>
      </c>
      <c r="N12" s="358">
        <f t="shared" ref="N12:N29" si="3">IF($L$8&gt;=100000,K12*J12,0)</f>
        <v>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1" s="130" customFormat="1" ht="11.1" customHeight="1" outlineLevel="1">
      <c r="A13" s="47">
        <v>101004</v>
      </c>
      <c r="B13" s="414" t="s">
        <v>15</v>
      </c>
      <c r="C13" s="406"/>
      <c r="D13" s="406"/>
      <c r="E13" s="406"/>
      <c r="F13" s="47" t="s">
        <v>2</v>
      </c>
      <c r="G13" s="47">
        <v>75</v>
      </c>
      <c r="H13" s="95">
        <v>12</v>
      </c>
      <c r="I13" s="48">
        <f t="shared" si="0"/>
        <v>11.639185257032009</v>
      </c>
      <c r="J13" s="48">
        <f t="shared" ref="J13:J26" si="4">I13/1.0204</f>
        <v>11.4064928038338</v>
      </c>
      <c r="K13" s="131"/>
      <c r="L13" s="49">
        <f t="shared" si="1"/>
        <v>0</v>
      </c>
      <c r="M13" s="48">
        <f t="shared" si="2"/>
        <v>0</v>
      </c>
      <c r="N13" s="48">
        <f t="shared" si="3"/>
        <v>0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</row>
    <row r="14" spans="1:31" s="130" customFormat="1" ht="11.1" customHeight="1" outlineLevel="1">
      <c r="A14" s="47">
        <v>101003</v>
      </c>
      <c r="B14" s="406" t="s">
        <v>1875</v>
      </c>
      <c r="C14" s="406"/>
      <c r="D14" s="406"/>
      <c r="E14" s="406"/>
      <c r="F14" s="47" t="s">
        <v>2</v>
      </c>
      <c r="G14" s="47">
        <v>150</v>
      </c>
      <c r="H14" s="95">
        <v>0</v>
      </c>
      <c r="I14" s="48">
        <f t="shared" si="0"/>
        <v>0</v>
      </c>
      <c r="J14" s="48">
        <f t="shared" si="4"/>
        <v>0</v>
      </c>
      <c r="K14" s="131"/>
      <c r="L14" s="49">
        <f t="shared" si="1"/>
        <v>0</v>
      </c>
      <c r="M14" s="48">
        <f t="shared" si="2"/>
        <v>0</v>
      </c>
      <c r="N14" s="48">
        <f t="shared" si="3"/>
        <v>0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</row>
    <row r="15" spans="1:31" s="130" customFormat="1" ht="11.1" customHeight="1" outlineLevel="1">
      <c r="A15" s="47">
        <v>101006</v>
      </c>
      <c r="B15" s="414" t="s">
        <v>124</v>
      </c>
      <c r="C15" s="406"/>
      <c r="D15" s="406"/>
      <c r="E15" s="406"/>
      <c r="F15" s="47" t="s">
        <v>2</v>
      </c>
      <c r="G15" s="47">
        <v>50</v>
      </c>
      <c r="H15" s="95">
        <v>29</v>
      </c>
      <c r="I15" s="48">
        <f t="shared" si="0"/>
        <v>28.128031037827355</v>
      </c>
      <c r="J15" s="48">
        <f t="shared" si="4"/>
        <v>27.565690942598351</v>
      </c>
      <c r="K15" s="131"/>
      <c r="L15" s="49">
        <f t="shared" si="1"/>
        <v>0</v>
      </c>
      <c r="M15" s="48">
        <f t="shared" si="2"/>
        <v>0</v>
      </c>
      <c r="N15" s="48">
        <f t="shared" si="3"/>
        <v>0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 s="130" customFormat="1" ht="11.1" customHeight="1" outlineLevel="1">
      <c r="A16" s="47">
        <v>101007</v>
      </c>
      <c r="B16" s="414" t="s">
        <v>123</v>
      </c>
      <c r="C16" s="406"/>
      <c r="D16" s="406"/>
      <c r="E16" s="406"/>
      <c r="F16" s="47" t="s">
        <v>2</v>
      </c>
      <c r="G16" s="47">
        <v>80</v>
      </c>
      <c r="H16" s="95">
        <v>0</v>
      </c>
      <c r="I16" s="48">
        <f t="shared" si="0"/>
        <v>0</v>
      </c>
      <c r="J16" s="48">
        <f t="shared" si="4"/>
        <v>0</v>
      </c>
      <c r="K16" s="131"/>
      <c r="L16" s="49">
        <f t="shared" si="1"/>
        <v>0</v>
      </c>
      <c r="M16" s="48">
        <f t="shared" si="2"/>
        <v>0</v>
      </c>
      <c r="N16" s="48">
        <f t="shared" si="3"/>
        <v>0</v>
      </c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</row>
    <row r="17" spans="1:31" s="130" customFormat="1" ht="11.1" customHeight="1" outlineLevel="1">
      <c r="A17" s="47">
        <v>101008</v>
      </c>
      <c r="B17" s="414" t="s">
        <v>122</v>
      </c>
      <c r="C17" s="406"/>
      <c r="D17" s="406"/>
      <c r="E17" s="406"/>
      <c r="F17" s="47" t="s">
        <v>2</v>
      </c>
      <c r="G17" s="47">
        <v>80</v>
      </c>
      <c r="H17" s="95">
        <v>0</v>
      </c>
      <c r="I17" s="48">
        <f t="shared" si="0"/>
        <v>0</v>
      </c>
      <c r="J17" s="48">
        <f t="shared" si="4"/>
        <v>0</v>
      </c>
      <c r="K17" s="131"/>
      <c r="L17" s="49">
        <f t="shared" si="1"/>
        <v>0</v>
      </c>
      <c r="M17" s="48">
        <f t="shared" si="2"/>
        <v>0</v>
      </c>
      <c r="N17" s="48">
        <f t="shared" si="3"/>
        <v>0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</row>
    <row r="18" spans="1:31" s="130" customFormat="1" ht="11.1" customHeight="1" outlineLevel="1">
      <c r="A18" s="47">
        <v>101009</v>
      </c>
      <c r="B18" s="414" t="s">
        <v>121</v>
      </c>
      <c r="C18" s="406"/>
      <c r="D18" s="406"/>
      <c r="E18" s="406"/>
      <c r="F18" s="47" t="s">
        <v>2</v>
      </c>
      <c r="G18" s="47">
        <v>80</v>
      </c>
      <c r="H18" s="95">
        <v>0</v>
      </c>
      <c r="I18" s="48">
        <f t="shared" si="0"/>
        <v>0</v>
      </c>
      <c r="J18" s="48">
        <f t="shared" si="4"/>
        <v>0</v>
      </c>
      <c r="K18" s="131"/>
      <c r="L18" s="49">
        <f t="shared" si="1"/>
        <v>0</v>
      </c>
      <c r="M18" s="48">
        <f t="shared" si="2"/>
        <v>0</v>
      </c>
      <c r="N18" s="48">
        <f t="shared" si="3"/>
        <v>0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</row>
    <row r="19" spans="1:31" s="130" customFormat="1" ht="11.1" customHeight="1" outlineLevel="1">
      <c r="A19" s="47">
        <v>101012</v>
      </c>
      <c r="B19" s="414" t="s">
        <v>73</v>
      </c>
      <c r="C19" s="414"/>
      <c r="D19" s="414"/>
      <c r="E19" s="414"/>
      <c r="F19" s="47" t="s">
        <v>2</v>
      </c>
      <c r="G19" s="47">
        <v>50</v>
      </c>
      <c r="H19" s="95">
        <v>18.3</v>
      </c>
      <c r="I19" s="48">
        <f t="shared" si="0"/>
        <v>17.749757516973816</v>
      </c>
      <c r="J19" s="48">
        <f t="shared" si="4"/>
        <v>17.394901525846546</v>
      </c>
      <c r="K19" s="131"/>
      <c r="L19" s="49">
        <f t="shared" si="1"/>
        <v>0</v>
      </c>
      <c r="M19" s="48">
        <f t="shared" si="2"/>
        <v>0</v>
      </c>
      <c r="N19" s="48">
        <f t="shared" si="3"/>
        <v>0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</row>
    <row r="20" spans="1:31" s="130" customFormat="1" ht="11.1" customHeight="1" outlineLevel="1">
      <c r="A20" s="47">
        <v>101016</v>
      </c>
      <c r="B20" s="406" t="s">
        <v>3</v>
      </c>
      <c r="C20" s="406"/>
      <c r="D20" s="406"/>
      <c r="E20" s="406"/>
      <c r="F20" s="47" t="s">
        <v>2</v>
      </c>
      <c r="G20" s="47">
        <v>300</v>
      </c>
      <c r="H20" s="95">
        <v>0</v>
      </c>
      <c r="I20" s="48">
        <f t="shared" si="0"/>
        <v>0</v>
      </c>
      <c r="J20" s="48">
        <f t="shared" si="4"/>
        <v>0</v>
      </c>
      <c r="K20" s="131"/>
      <c r="L20" s="49">
        <f t="shared" si="1"/>
        <v>0</v>
      </c>
      <c r="M20" s="48">
        <f t="shared" si="2"/>
        <v>0</v>
      </c>
      <c r="N20" s="48">
        <f t="shared" si="3"/>
        <v>0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</row>
    <row r="21" spans="1:31" s="130" customFormat="1" ht="11.1" customHeight="1" outlineLevel="1">
      <c r="A21" s="47">
        <v>101019</v>
      </c>
      <c r="B21" s="406" t="s">
        <v>65</v>
      </c>
      <c r="C21" s="406"/>
      <c r="D21" s="406"/>
      <c r="E21" s="406"/>
      <c r="F21" s="47" t="s">
        <v>2</v>
      </c>
      <c r="G21" s="47">
        <v>300</v>
      </c>
      <c r="H21" s="95">
        <v>0</v>
      </c>
      <c r="I21" s="48">
        <f t="shared" si="0"/>
        <v>0</v>
      </c>
      <c r="J21" s="48">
        <f t="shared" si="4"/>
        <v>0</v>
      </c>
      <c r="K21" s="131"/>
      <c r="L21" s="49">
        <f t="shared" si="1"/>
        <v>0</v>
      </c>
      <c r="M21" s="48">
        <f t="shared" si="2"/>
        <v>0</v>
      </c>
      <c r="N21" s="48">
        <f t="shared" si="3"/>
        <v>0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</row>
    <row r="22" spans="1:31" s="130" customFormat="1" ht="11.1" customHeight="1" outlineLevel="1">
      <c r="A22" s="47">
        <v>101020</v>
      </c>
      <c r="B22" s="406" t="s">
        <v>786</v>
      </c>
      <c r="C22" s="406"/>
      <c r="D22" s="406"/>
      <c r="E22" s="406"/>
      <c r="F22" s="47" t="s">
        <v>2</v>
      </c>
      <c r="G22" s="47">
        <v>200</v>
      </c>
      <c r="H22" s="95">
        <v>8.5</v>
      </c>
      <c r="I22" s="48">
        <f>H22/1.031</f>
        <v>8.2444228903976722</v>
      </c>
      <c r="J22" s="48">
        <f>I22/1.0204</f>
        <v>8.0795990693822741</v>
      </c>
      <c r="K22" s="132"/>
      <c r="L22" s="49">
        <f t="shared" si="1"/>
        <v>0</v>
      </c>
      <c r="M22" s="48">
        <f t="shared" si="2"/>
        <v>0</v>
      </c>
      <c r="N22" s="48">
        <f t="shared" si="3"/>
        <v>0</v>
      </c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</row>
    <row r="23" spans="1:31" s="130" customFormat="1" ht="11.1" customHeight="1" outlineLevel="1">
      <c r="A23" s="47">
        <v>101021</v>
      </c>
      <c r="B23" s="406" t="s">
        <v>787</v>
      </c>
      <c r="C23" s="406"/>
      <c r="D23" s="406"/>
      <c r="E23" s="406"/>
      <c r="F23" s="47" t="s">
        <v>2</v>
      </c>
      <c r="G23" s="47">
        <v>200</v>
      </c>
      <c r="H23" s="95">
        <v>14.6</v>
      </c>
      <c r="I23" s="48">
        <f>H23/1.031</f>
        <v>14.161008729388943</v>
      </c>
      <c r="J23" s="48">
        <f>I23/1.0204</f>
        <v>13.877899577997788</v>
      </c>
      <c r="K23" s="132"/>
      <c r="L23" s="49">
        <f t="shared" si="1"/>
        <v>0</v>
      </c>
      <c r="M23" s="48">
        <f t="shared" si="2"/>
        <v>0</v>
      </c>
      <c r="N23" s="48">
        <f t="shared" si="3"/>
        <v>0</v>
      </c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</row>
    <row r="24" spans="1:31" s="130" customFormat="1" ht="11.1" customHeight="1" outlineLevel="1">
      <c r="A24" s="47">
        <v>101022</v>
      </c>
      <c r="B24" s="406" t="s">
        <v>274</v>
      </c>
      <c r="C24" s="406"/>
      <c r="D24" s="406"/>
      <c r="E24" s="406"/>
      <c r="F24" s="47" t="s">
        <v>2</v>
      </c>
      <c r="G24" s="47">
        <v>200</v>
      </c>
      <c r="H24" s="95">
        <v>8.6</v>
      </c>
      <c r="I24" s="48">
        <f t="shared" si="0"/>
        <v>8.3414161008729391</v>
      </c>
      <c r="J24" s="48">
        <f t="shared" si="4"/>
        <v>8.1746531760808896</v>
      </c>
      <c r="K24" s="132"/>
      <c r="L24" s="49">
        <f t="shared" si="1"/>
        <v>0</v>
      </c>
      <c r="M24" s="48">
        <f t="shared" si="2"/>
        <v>0</v>
      </c>
      <c r="N24" s="48">
        <f t="shared" si="3"/>
        <v>0</v>
      </c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</row>
    <row r="25" spans="1:31" s="130" customFormat="1" ht="11.1" customHeight="1" outlineLevel="1">
      <c r="A25" s="47">
        <v>101023</v>
      </c>
      <c r="B25" s="406" t="s">
        <v>419</v>
      </c>
      <c r="C25" s="406"/>
      <c r="D25" s="406"/>
      <c r="E25" s="406"/>
      <c r="F25" s="47" t="s">
        <v>2</v>
      </c>
      <c r="G25" s="47">
        <v>150</v>
      </c>
      <c r="H25" s="95">
        <v>40</v>
      </c>
      <c r="I25" s="48">
        <f>H25/1.031</f>
        <v>38.797284190106694</v>
      </c>
      <c r="J25" s="48">
        <f>I25/1.0204</f>
        <v>38.021642679445996</v>
      </c>
      <c r="K25" s="131"/>
      <c r="L25" s="49">
        <f t="shared" si="1"/>
        <v>0</v>
      </c>
      <c r="M25" s="48">
        <f t="shared" si="2"/>
        <v>0</v>
      </c>
      <c r="N25" s="48">
        <f t="shared" si="3"/>
        <v>0</v>
      </c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pans="1:31" s="130" customFormat="1" ht="11.1" customHeight="1" outlineLevel="1">
      <c r="A26" s="47">
        <v>101024</v>
      </c>
      <c r="B26" s="415" t="s">
        <v>827</v>
      </c>
      <c r="C26" s="415"/>
      <c r="D26" s="415"/>
      <c r="E26" s="415"/>
      <c r="F26" s="52" t="s">
        <v>2</v>
      </c>
      <c r="G26" s="52">
        <v>2</v>
      </c>
      <c r="H26" s="96">
        <v>40</v>
      </c>
      <c r="I26" s="53">
        <f t="shared" si="0"/>
        <v>38.797284190106694</v>
      </c>
      <c r="J26" s="53">
        <f t="shared" si="4"/>
        <v>38.021642679445996</v>
      </c>
      <c r="K26" s="131"/>
      <c r="L26" s="49">
        <f t="shared" si="1"/>
        <v>0</v>
      </c>
      <c r="M26" s="48">
        <f t="shared" si="2"/>
        <v>0</v>
      </c>
      <c r="N26" s="48">
        <f t="shared" si="3"/>
        <v>0</v>
      </c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</row>
    <row r="27" spans="1:31" s="130" customFormat="1" ht="11.1" customHeight="1" outlineLevel="1">
      <c r="A27" s="47">
        <v>101025</v>
      </c>
      <c r="B27" s="406" t="s">
        <v>774</v>
      </c>
      <c r="C27" s="406"/>
      <c r="D27" s="406"/>
      <c r="E27" s="406"/>
      <c r="F27" s="52" t="s">
        <v>2</v>
      </c>
      <c r="G27" s="52">
        <v>150</v>
      </c>
      <c r="H27" s="96">
        <v>0</v>
      </c>
      <c r="I27" s="53">
        <f>H27/1.031</f>
        <v>0</v>
      </c>
      <c r="J27" s="53">
        <f>I27/1.0204</f>
        <v>0</v>
      </c>
      <c r="K27" s="131"/>
      <c r="L27" s="49">
        <f t="shared" si="1"/>
        <v>0</v>
      </c>
      <c r="M27" s="48">
        <f t="shared" si="2"/>
        <v>0</v>
      </c>
      <c r="N27" s="48">
        <f t="shared" si="3"/>
        <v>0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pans="1:31" s="141" customFormat="1" ht="11.1" customHeight="1" outlineLevel="1">
      <c r="A28" s="52">
        <v>101026</v>
      </c>
      <c r="B28" s="415" t="s">
        <v>775</v>
      </c>
      <c r="C28" s="415"/>
      <c r="D28" s="415"/>
      <c r="E28" s="415"/>
      <c r="F28" s="52" t="s">
        <v>2</v>
      </c>
      <c r="G28" s="52">
        <v>150</v>
      </c>
      <c r="H28" s="96">
        <v>0</v>
      </c>
      <c r="I28" s="53">
        <f>H28/1.031</f>
        <v>0</v>
      </c>
      <c r="J28" s="53">
        <f>I28/1.0204</f>
        <v>0</v>
      </c>
      <c r="K28" s="142"/>
      <c r="L28" s="55">
        <f t="shared" si="1"/>
        <v>0</v>
      </c>
      <c r="M28" s="53">
        <f t="shared" si="2"/>
        <v>0</v>
      </c>
      <c r="N28" s="53">
        <f t="shared" si="3"/>
        <v>0</v>
      </c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</row>
    <row r="29" spans="1:31" s="268" customFormat="1" ht="11.1" customHeight="1" outlineLevel="1">
      <c r="A29" s="98">
        <v>101028</v>
      </c>
      <c r="B29" s="403" t="s">
        <v>1821</v>
      </c>
      <c r="C29" s="403"/>
      <c r="D29" s="403"/>
      <c r="E29" s="403"/>
      <c r="F29" s="98" t="s">
        <v>2</v>
      </c>
      <c r="G29" s="98">
        <v>2</v>
      </c>
      <c r="H29" s="96">
        <v>200</v>
      </c>
      <c r="I29" s="96">
        <f>H29/1.031</f>
        <v>193.98642095053347</v>
      </c>
      <c r="J29" s="96">
        <f>I29/1.0204</f>
        <v>190.10821339722997</v>
      </c>
      <c r="K29" s="379"/>
      <c r="L29" s="267">
        <f t="shared" si="1"/>
        <v>0</v>
      </c>
      <c r="M29" s="96">
        <f t="shared" si="2"/>
        <v>0</v>
      </c>
      <c r="N29" s="96">
        <f t="shared" si="3"/>
        <v>0</v>
      </c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</row>
    <row r="30" spans="1:31" s="134" customFormat="1" ht="14.1" customHeight="1">
      <c r="A30" s="450" t="s">
        <v>269</v>
      </c>
      <c r="B30" s="450"/>
      <c r="C30" s="450"/>
      <c r="D30" s="450"/>
      <c r="E30" s="450"/>
      <c r="F30" s="450"/>
      <c r="G30" s="450"/>
      <c r="H30" s="450"/>
      <c r="I30" s="450"/>
      <c r="J30" s="450"/>
      <c r="K30" s="133"/>
      <c r="L30" s="63"/>
      <c r="M30" s="63"/>
      <c r="N30" s="63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 s="134" customFormat="1" ht="14.1" customHeight="1" outlineLevel="1" thickBot="1">
      <c r="A31" s="437" t="s">
        <v>503</v>
      </c>
      <c r="B31" s="437"/>
      <c r="C31" s="437"/>
      <c r="D31" s="437"/>
      <c r="E31" s="437"/>
      <c r="F31" s="437"/>
      <c r="G31" s="437"/>
      <c r="H31" s="437"/>
      <c r="I31" s="437"/>
      <c r="J31" s="437"/>
      <c r="K31" s="133"/>
      <c r="L31" s="63"/>
      <c r="M31" s="63"/>
      <c r="N31" s="63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</row>
    <row r="32" spans="1:31" s="130" customFormat="1" ht="11.1" customHeight="1" outlineLevel="2">
      <c r="A32" s="47">
        <v>102001</v>
      </c>
      <c r="B32" s="406" t="s">
        <v>826</v>
      </c>
      <c r="C32" s="406"/>
      <c r="D32" s="406"/>
      <c r="E32" s="406"/>
      <c r="F32" s="47" t="s">
        <v>2</v>
      </c>
      <c r="G32" s="47">
        <v>12</v>
      </c>
      <c r="H32" s="95">
        <v>70</v>
      </c>
      <c r="I32" s="48">
        <f t="shared" ref="I32:I89" si="5">H32/1.031</f>
        <v>67.895247332686722</v>
      </c>
      <c r="J32" s="48">
        <f t="shared" ref="J32:J51" si="6">I32/1.0204</f>
        <v>66.537874689030502</v>
      </c>
      <c r="K32" s="324"/>
      <c r="L32" s="49">
        <f t="shared" ref="L32:L70" si="7">SUM(H32*K32)</f>
        <v>0</v>
      </c>
      <c r="M32" s="48">
        <f t="shared" ref="M32:M77" si="8">IF($L$8&gt;=30000,I32*K32,0)</f>
        <v>0</v>
      </c>
      <c r="N32" s="48">
        <f t="shared" ref="N32:N77" si="9">IF($L$8&gt;=100000,K32*J32,0)</f>
        <v>0</v>
      </c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</row>
    <row r="33" spans="1:31" s="130" customFormat="1" ht="11.1" customHeight="1" outlineLevel="2">
      <c r="A33" s="47">
        <v>102002</v>
      </c>
      <c r="B33" s="492" t="s">
        <v>275</v>
      </c>
      <c r="C33" s="493"/>
      <c r="D33" s="493"/>
      <c r="E33" s="494"/>
      <c r="F33" s="47" t="s">
        <v>2</v>
      </c>
      <c r="G33" s="47">
        <v>12</v>
      </c>
      <c r="H33" s="95">
        <v>70</v>
      </c>
      <c r="I33" s="48">
        <f t="shared" si="5"/>
        <v>67.895247332686722</v>
      </c>
      <c r="J33" s="48">
        <f t="shared" si="6"/>
        <v>66.537874689030502</v>
      </c>
      <c r="K33" s="380"/>
      <c r="L33" s="49">
        <f t="shared" si="7"/>
        <v>0</v>
      </c>
      <c r="M33" s="48">
        <f t="shared" si="8"/>
        <v>0</v>
      </c>
      <c r="N33" s="48">
        <f t="shared" si="9"/>
        <v>0</v>
      </c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</row>
    <row r="34" spans="1:31" s="130" customFormat="1" ht="11.1" customHeight="1" outlineLevel="2">
      <c r="A34" s="47">
        <v>102003</v>
      </c>
      <c r="B34" s="414" t="s">
        <v>276</v>
      </c>
      <c r="C34" s="414"/>
      <c r="D34" s="414"/>
      <c r="E34" s="414"/>
      <c r="F34" s="47" t="s">
        <v>2</v>
      </c>
      <c r="G34" s="47">
        <v>12</v>
      </c>
      <c r="H34" s="95">
        <v>70</v>
      </c>
      <c r="I34" s="48">
        <f t="shared" si="5"/>
        <v>67.895247332686722</v>
      </c>
      <c r="J34" s="48">
        <f t="shared" si="6"/>
        <v>66.537874689030502</v>
      </c>
      <c r="K34" s="380"/>
      <c r="L34" s="49">
        <f t="shared" si="7"/>
        <v>0</v>
      </c>
      <c r="M34" s="48">
        <f t="shared" si="8"/>
        <v>0</v>
      </c>
      <c r="N34" s="48">
        <f t="shared" si="9"/>
        <v>0</v>
      </c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</row>
    <row r="35" spans="1:31" s="130" customFormat="1" ht="11.1" customHeight="1" outlineLevel="2">
      <c r="A35" s="47">
        <v>102004</v>
      </c>
      <c r="B35" s="414" t="s">
        <v>277</v>
      </c>
      <c r="C35" s="414"/>
      <c r="D35" s="414"/>
      <c r="E35" s="414"/>
      <c r="F35" s="47" t="s">
        <v>2</v>
      </c>
      <c r="G35" s="47">
        <v>12</v>
      </c>
      <c r="H35" s="95">
        <v>70</v>
      </c>
      <c r="I35" s="48">
        <f t="shared" si="5"/>
        <v>67.895247332686722</v>
      </c>
      <c r="J35" s="48">
        <f t="shared" si="6"/>
        <v>66.537874689030502</v>
      </c>
      <c r="K35" s="380"/>
      <c r="L35" s="49">
        <f t="shared" si="7"/>
        <v>0</v>
      </c>
      <c r="M35" s="48">
        <f t="shared" si="8"/>
        <v>0</v>
      </c>
      <c r="N35" s="48">
        <f t="shared" si="9"/>
        <v>0</v>
      </c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</row>
    <row r="36" spans="1:31" s="130" customFormat="1" ht="11.1" customHeight="1" outlineLevel="2">
      <c r="A36" s="47">
        <v>102089</v>
      </c>
      <c r="B36" s="471" t="s">
        <v>1361</v>
      </c>
      <c r="C36" s="471"/>
      <c r="D36" s="471"/>
      <c r="E36" s="471"/>
      <c r="F36" s="47" t="s">
        <v>2</v>
      </c>
      <c r="G36" s="47">
        <v>12</v>
      </c>
      <c r="H36" s="95">
        <v>70</v>
      </c>
      <c r="I36" s="48">
        <f>H36/1.031</f>
        <v>67.895247332686722</v>
      </c>
      <c r="J36" s="48">
        <f>I36/1.0204</f>
        <v>66.537874689030502</v>
      </c>
      <c r="K36" s="380"/>
      <c r="L36" s="49">
        <f t="shared" si="7"/>
        <v>0</v>
      </c>
      <c r="M36" s="48">
        <f t="shared" si="8"/>
        <v>0</v>
      </c>
      <c r="N36" s="48">
        <f t="shared" si="9"/>
        <v>0</v>
      </c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</row>
    <row r="37" spans="1:31" s="180" customFormat="1" ht="11.1" customHeight="1" outlineLevel="2">
      <c r="A37" s="183">
        <v>102105</v>
      </c>
      <c r="B37" s="405" t="s">
        <v>1482</v>
      </c>
      <c r="C37" s="405"/>
      <c r="D37" s="405"/>
      <c r="E37" s="405"/>
      <c r="F37" s="183" t="s">
        <v>2</v>
      </c>
      <c r="G37" s="183">
        <v>12</v>
      </c>
      <c r="H37" s="95">
        <v>70</v>
      </c>
      <c r="I37" s="95">
        <f>H37/1.031</f>
        <v>67.895247332686722</v>
      </c>
      <c r="J37" s="95">
        <f>I37/1.0204</f>
        <v>66.537874689030502</v>
      </c>
      <c r="K37" s="380"/>
      <c r="L37" s="378">
        <f t="shared" si="7"/>
        <v>0</v>
      </c>
      <c r="M37" s="95">
        <f t="shared" si="8"/>
        <v>0</v>
      </c>
      <c r="N37" s="95">
        <f t="shared" si="9"/>
        <v>0</v>
      </c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</row>
    <row r="38" spans="1:31" s="130" customFormat="1" ht="11.1" customHeight="1" outlineLevel="2">
      <c r="A38" s="183">
        <v>102108</v>
      </c>
      <c r="B38" s="495" t="s">
        <v>1516</v>
      </c>
      <c r="C38" s="496"/>
      <c r="D38" s="496"/>
      <c r="E38" s="497"/>
      <c r="F38" s="183" t="s">
        <v>2</v>
      </c>
      <c r="G38" s="183">
        <v>20</v>
      </c>
      <c r="H38" s="95">
        <v>70</v>
      </c>
      <c r="I38" s="95">
        <f>H38/1.031</f>
        <v>67.895247332686722</v>
      </c>
      <c r="J38" s="95">
        <f>I38/1.0204</f>
        <v>66.537874689030502</v>
      </c>
      <c r="K38" s="380"/>
      <c r="L38" s="49">
        <f t="shared" si="7"/>
        <v>0</v>
      </c>
      <c r="M38" s="48">
        <f t="shared" si="8"/>
        <v>0</v>
      </c>
      <c r="N38" s="48">
        <f t="shared" si="9"/>
        <v>0</v>
      </c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</row>
    <row r="39" spans="1:31" s="130" customFormat="1" ht="11.1" customHeight="1" outlineLevel="2">
      <c r="A39" s="183">
        <v>102109</v>
      </c>
      <c r="B39" s="495" t="s">
        <v>1517</v>
      </c>
      <c r="C39" s="496"/>
      <c r="D39" s="496"/>
      <c r="E39" s="497"/>
      <c r="F39" s="183" t="s">
        <v>2</v>
      </c>
      <c r="G39" s="183">
        <v>15</v>
      </c>
      <c r="H39" s="95">
        <v>0</v>
      </c>
      <c r="I39" s="95">
        <f>H39/1.031</f>
        <v>0</v>
      </c>
      <c r="J39" s="95">
        <f>I39/1.0204</f>
        <v>0</v>
      </c>
      <c r="K39" s="380"/>
      <c r="L39" s="49">
        <f t="shared" si="7"/>
        <v>0</v>
      </c>
      <c r="M39" s="48">
        <f t="shared" si="8"/>
        <v>0</v>
      </c>
      <c r="N39" s="48">
        <f t="shared" si="9"/>
        <v>0</v>
      </c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</row>
    <row r="40" spans="1:31" s="180" customFormat="1" ht="11.1" customHeight="1" outlineLevel="2">
      <c r="A40" s="183">
        <v>102074</v>
      </c>
      <c r="B40" s="473" t="s">
        <v>1801</v>
      </c>
      <c r="C40" s="474"/>
      <c r="D40" s="474"/>
      <c r="E40" s="475"/>
      <c r="F40" s="183" t="s">
        <v>2</v>
      </c>
      <c r="G40" s="183">
        <v>10</v>
      </c>
      <c r="H40" s="95">
        <v>215</v>
      </c>
      <c r="I40" s="95">
        <f t="shared" si="5"/>
        <v>208.5354025218235</v>
      </c>
      <c r="J40" s="95">
        <f t="shared" si="6"/>
        <v>204.36632940202225</v>
      </c>
      <c r="K40" s="380"/>
      <c r="L40" s="378">
        <f t="shared" si="7"/>
        <v>0</v>
      </c>
      <c r="M40" s="95">
        <f t="shared" si="8"/>
        <v>0</v>
      </c>
      <c r="N40" s="95">
        <f t="shared" si="9"/>
        <v>0</v>
      </c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</row>
    <row r="41" spans="1:31" s="180" customFormat="1" ht="11.1" customHeight="1" outlineLevel="2">
      <c r="A41" s="183">
        <v>102075</v>
      </c>
      <c r="B41" s="389" t="s">
        <v>1802</v>
      </c>
      <c r="C41" s="390"/>
      <c r="D41" s="390"/>
      <c r="E41" s="391"/>
      <c r="F41" s="183" t="s">
        <v>2</v>
      </c>
      <c r="G41" s="183">
        <v>5</v>
      </c>
      <c r="H41" s="95">
        <v>215</v>
      </c>
      <c r="I41" s="95">
        <f>H41/1.031</f>
        <v>208.5354025218235</v>
      </c>
      <c r="J41" s="95">
        <f>I41/1.0204</f>
        <v>204.36632940202225</v>
      </c>
      <c r="K41" s="380"/>
      <c r="L41" s="378">
        <f>SUM(H41*K41)</f>
        <v>0</v>
      </c>
      <c r="M41" s="95">
        <f>IF($L$8&gt;=30000,I41*K41,0)</f>
        <v>0</v>
      </c>
      <c r="N41" s="95">
        <f>IF($L$8&gt;=100000,K41*J41,0)</f>
        <v>0</v>
      </c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</row>
    <row r="42" spans="1:31" s="399" customFormat="1" ht="11.1" customHeight="1" outlineLevel="2">
      <c r="A42" s="393">
        <v>122109</v>
      </c>
      <c r="B42" s="394" t="s">
        <v>1833</v>
      </c>
      <c r="C42" s="395"/>
      <c r="D42" s="395"/>
      <c r="E42" s="396"/>
      <c r="F42" s="393" t="s">
        <v>2</v>
      </c>
      <c r="G42" s="393">
        <v>10</v>
      </c>
      <c r="H42" s="95">
        <v>130</v>
      </c>
      <c r="I42" s="265">
        <f>H42/1.031</f>
        <v>126.09117361784676</v>
      </c>
      <c r="J42" s="265">
        <f>I42/1.0204</f>
        <v>123.5703387081995</v>
      </c>
      <c r="K42" s="380"/>
      <c r="L42" s="397">
        <f>SUM(H42*K42)</f>
        <v>0</v>
      </c>
      <c r="M42" s="265">
        <f>IF($L$8&gt;=30000,I42*K42,0)</f>
        <v>0</v>
      </c>
      <c r="N42" s="265">
        <f>IF($L$8&gt;=100000,K42*J42,0)</f>
        <v>0</v>
      </c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</row>
    <row r="43" spans="1:31" s="180" customFormat="1" ht="11.1" customHeight="1" outlineLevel="2">
      <c r="A43" s="183">
        <v>102110</v>
      </c>
      <c r="B43" s="473" t="s">
        <v>1518</v>
      </c>
      <c r="C43" s="474"/>
      <c r="D43" s="474"/>
      <c r="E43" s="475"/>
      <c r="F43" s="183" t="s">
        <v>2</v>
      </c>
      <c r="G43" s="183">
        <v>10</v>
      </c>
      <c r="H43" s="95">
        <v>200</v>
      </c>
      <c r="I43" s="95">
        <f t="shared" si="5"/>
        <v>193.98642095053347</v>
      </c>
      <c r="J43" s="95">
        <f t="shared" si="6"/>
        <v>190.10821339722997</v>
      </c>
      <c r="K43" s="380"/>
      <c r="L43" s="378">
        <f t="shared" si="7"/>
        <v>0</v>
      </c>
      <c r="M43" s="95">
        <f t="shared" si="8"/>
        <v>0</v>
      </c>
      <c r="N43" s="95">
        <f t="shared" si="9"/>
        <v>0</v>
      </c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</row>
    <row r="44" spans="1:31" s="180" customFormat="1" ht="11.1" customHeight="1" outlineLevel="2">
      <c r="A44" s="183">
        <v>102111</v>
      </c>
      <c r="B44" s="473" t="s">
        <v>1519</v>
      </c>
      <c r="C44" s="474"/>
      <c r="D44" s="474"/>
      <c r="E44" s="475"/>
      <c r="F44" s="183" t="s">
        <v>2</v>
      </c>
      <c r="G44" s="183">
        <v>10</v>
      </c>
      <c r="H44" s="95">
        <v>210</v>
      </c>
      <c r="I44" s="95">
        <f t="shared" si="5"/>
        <v>203.68574199806017</v>
      </c>
      <c r="J44" s="95">
        <f t="shared" si="6"/>
        <v>199.61362406709151</v>
      </c>
      <c r="K44" s="380"/>
      <c r="L44" s="378">
        <f t="shared" si="7"/>
        <v>0</v>
      </c>
      <c r="M44" s="95">
        <f t="shared" si="8"/>
        <v>0</v>
      </c>
      <c r="N44" s="95">
        <f t="shared" si="9"/>
        <v>0</v>
      </c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</row>
    <row r="45" spans="1:31" s="180" customFormat="1" ht="11.1" customHeight="1" outlineLevel="2">
      <c r="A45" s="183">
        <v>102112</v>
      </c>
      <c r="B45" s="473" t="s">
        <v>1520</v>
      </c>
      <c r="C45" s="474"/>
      <c r="D45" s="474"/>
      <c r="E45" s="475"/>
      <c r="F45" s="183" t="s">
        <v>2</v>
      </c>
      <c r="G45" s="183">
        <v>10</v>
      </c>
      <c r="H45" s="95">
        <v>215</v>
      </c>
      <c r="I45" s="95">
        <f t="shared" si="5"/>
        <v>208.5354025218235</v>
      </c>
      <c r="J45" s="95">
        <f t="shared" si="6"/>
        <v>204.36632940202225</v>
      </c>
      <c r="K45" s="380"/>
      <c r="L45" s="378">
        <f t="shared" si="7"/>
        <v>0</v>
      </c>
      <c r="M45" s="95">
        <f t="shared" si="8"/>
        <v>0</v>
      </c>
      <c r="N45" s="95">
        <f t="shared" si="9"/>
        <v>0</v>
      </c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</row>
    <row r="46" spans="1:31" s="180" customFormat="1" ht="11.1" customHeight="1" outlineLevel="2">
      <c r="A46" s="183">
        <v>102113</v>
      </c>
      <c r="B46" s="473" t="s">
        <v>1521</v>
      </c>
      <c r="C46" s="474"/>
      <c r="D46" s="474"/>
      <c r="E46" s="475"/>
      <c r="F46" s="183" t="s">
        <v>2</v>
      </c>
      <c r="G46" s="183">
        <v>10</v>
      </c>
      <c r="H46" s="95">
        <v>220</v>
      </c>
      <c r="I46" s="95">
        <f t="shared" si="5"/>
        <v>213.38506304558683</v>
      </c>
      <c r="J46" s="95">
        <f t="shared" si="6"/>
        <v>209.11903473695298</v>
      </c>
      <c r="K46" s="380"/>
      <c r="L46" s="378">
        <f t="shared" si="7"/>
        <v>0</v>
      </c>
      <c r="M46" s="95">
        <f t="shared" si="8"/>
        <v>0</v>
      </c>
      <c r="N46" s="95">
        <f t="shared" si="9"/>
        <v>0</v>
      </c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</row>
    <row r="47" spans="1:31" s="180" customFormat="1" ht="11.1" customHeight="1" outlineLevel="2">
      <c r="A47" s="183">
        <v>102114</v>
      </c>
      <c r="B47" s="473" t="s">
        <v>1522</v>
      </c>
      <c r="C47" s="474"/>
      <c r="D47" s="474"/>
      <c r="E47" s="475"/>
      <c r="F47" s="183" t="s">
        <v>2</v>
      </c>
      <c r="G47" s="183">
        <v>10</v>
      </c>
      <c r="H47" s="95">
        <v>220</v>
      </c>
      <c r="I47" s="95">
        <f t="shared" si="5"/>
        <v>213.38506304558683</v>
      </c>
      <c r="J47" s="95">
        <f t="shared" si="6"/>
        <v>209.11903473695298</v>
      </c>
      <c r="K47" s="380"/>
      <c r="L47" s="378">
        <f t="shared" si="7"/>
        <v>0</v>
      </c>
      <c r="M47" s="95">
        <f t="shared" si="8"/>
        <v>0</v>
      </c>
      <c r="N47" s="95">
        <f t="shared" si="9"/>
        <v>0</v>
      </c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</row>
    <row r="48" spans="1:31" s="180" customFormat="1" ht="11.1" customHeight="1" outlineLevel="2">
      <c r="A48" s="183">
        <v>102115</v>
      </c>
      <c r="B48" s="473" t="s">
        <v>1523</v>
      </c>
      <c r="C48" s="474"/>
      <c r="D48" s="474"/>
      <c r="E48" s="475"/>
      <c r="F48" s="183" t="s">
        <v>2</v>
      </c>
      <c r="G48" s="183">
        <v>10</v>
      </c>
      <c r="H48" s="95">
        <v>240</v>
      </c>
      <c r="I48" s="95">
        <f t="shared" si="5"/>
        <v>232.78370514064017</v>
      </c>
      <c r="J48" s="95">
        <f t="shared" si="6"/>
        <v>228.12985607667599</v>
      </c>
      <c r="K48" s="380"/>
      <c r="L48" s="378">
        <f t="shared" si="7"/>
        <v>0</v>
      </c>
      <c r="M48" s="95">
        <f t="shared" si="8"/>
        <v>0</v>
      </c>
      <c r="N48" s="95">
        <f t="shared" si="9"/>
        <v>0</v>
      </c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</row>
    <row r="49" spans="1:31" s="180" customFormat="1" ht="11.1" customHeight="1" outlineLevel="2">
      <c r="A49" s="183">
        <v>102116</v>
      </c>
      <c r="B49" s="473" t="s">
        <v>1524</v>
      </c>
      <c r="C49" s="474"/>
      <c r="D49" s="474"/>
      <c r="E49" s="475"/>
      <c r="F49" s="183" t="s">
        <v>2</v>
      </c>
      <c r="G49" s="183">
        <v>10</v>
      </c>
      <c r="H49" s="95">
        <v>250</v>
      </c>
      <c r="I49" s="95">
        <f t="shared" si="5"/>
        <v>242.48302618816686</v>
      </c>
      <c r="J49" s="95">
        <f t="shared" si="6"/>
        <v>237.6352667465375</v>
      </c>
      <c r="K49" s="380"/>
      <c r="L49" s="378">
        <f t="shared" si="7"/>
        <v>0</v>
      </c>
      <c r="M49" s="95">
        <f t="shared" si="8"/>
        <v>0</v>
      </c>
      <c r="N49" s="95">
        <f t="shared" si="9"/>
        <v>0</v>
      </c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</row>
    <row r="50" spans="1:31" s="180" customFormat="1" ht="11.1" customHeight="1" outlineLevel="2">
      <c r="A50" s="183">
        <v>102117</v>
      </c>
      <c r="B50" s="473" t="s">
        <v>1525</v>
      </c>
      <c r="C50" s="474"/>
      <c r="D50" s="474"/>
      <c r="E50" s="475"/>
      <c r="F50" s="183" t="s">
        <v>2</v>
      </c>
      <c r="G50" s="183">
        <v>10</v>
      </c>
      <c r="H50" s="95">
        <v>240</v>
      </c>
      <c r="I50" s="95">
        <f t="shared" si="5"/>
        <v>232.78370514064017</v>
      </c>
      <c r="J50" s="95">
        <f t="shared" si="6"/>
        <v>228.12985607667599</v>
      </c>
      <c r="K50" s="380"/>
      <c r="L50" s="378">
        <f t="shared" si="7"/>
        <v>0</v>
      </c>
      <c r="M50" s="95">
        <f t="shared" si="8"/>
        <v>0</v>
      </c>
      <c r="N50" s="95">
        <f t="shared" si="9"/>
        <v>0</v>
      </c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</row>
    <row r="51" spans="1:31" s="180" customFormat="1" ht="11.1" customHeight="1" outlineLevel="2">
      <c r="A51" s="183">
        <v>102118</v>
      </c>
      <c r="B51" s="473" t="s">
        <v>1526</v>
      </c>
      <c r="C51" s="474"/>
      <c r="D51" s="474"/>
      <c r="E51" s="475"/>
      <c r="F51" s="183" t="s">
        <v>2</v>
      </c>
      <c r="G51" s="183">
        <v>10</v>
      </c>
      <c r="H51" s="95">
        <v>255</v>
      </c>
      <c r="I51" s="95">
        <f t="shared" si="5"/>
        <v>247.33268671193019</v>
      </c>
      <c r="J51" s="95">
        <f t="shared" si="6"/>
        <v>242.38797208146823</v>
      </c>
      <c r="K51" s="380"/>
      <c r="L51" s="378">
        <f t="shared" si="7"/>
        <v>0</v>
      </c>
      <c r="M51" s="95">
        <f t="shared" si="8"/>
        <v>0</v>
      </c>
      <c r="N51" s="95">
        <f t="shared" si="9"/>
        <v>0</v>
      </c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</row>
    <row r="52" spans="1:31" s="130" customFormat="1" ht="11.1" customHeight="1" outlineLevel="2">
      <c r="A52" s="47">
        <v>102007</v>
      </c>
      <c r="B52" s="406" t="s">
        <v>297</v>
      </c>
      <c r="C52" s="406"/>
      <c r="D52" s="406"/>
      <c r="E52" s="406"/>
      <c r="F52" s="47" t="s">
        <v>2</v>
      </c>
      <c r="G52" s="47">
        <v>10</v>
      </c>
      <c r="H52" s="95">
        <v>210</v>
      </c>
      <c r="I52" s="48">
        <f t="shared" si="5"/>
        <v>203.68574199806017</v>
      </c>
      <c r="J52" s="48">
        <f t="shared" ref="J52:J57" si="10">I52/1.0204</f>
        <v>199.61362406709151</v>
      </c>
      <c r="K52" s="380"/>
      <c r="L52" s="49">
        <f t="shared" si="7"/>
        <v>0</v>
      </c>
      <c r="M52" s="48">
        <f t="shared" si="8"/>
        <v>0</v>
      </c>
      <c r="N52" s="48">
        <f t="shared" si="9"/>
        <v>0</v>
      </c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</row>
    <row r="53" spans="1:31" s="130" customFormat="1" ht="11.1" customHeight="1" outlineLevel="2">
      <c r="A53" s="47">
        <v>102008</v>
      </c>
      <c r="B53" s="406" t="s">
        <v>278</v>
      </c>
      <c r="C53" s="406"/>
      <c r="D53" s="406"/>
      <c r="E53" s="406"/>
      <c r="F53" s="47" t="s">
        <v>2</v>
      </c>
      <c r="G53" s="47">
        <v>10</v>
      </c>
      <c r="H53" s="95">
        <v>227</v>
      </c>
      <c r="I53" s="48">
        <f t="shared" si="5"/>
        <v>220.17458777885551</v>
      </c>
      <c r="J53" s="48">
        <f t="shared" si="10"/>
        <v>215.77282220585604</v>
      </c>
      <c r="K53" s="380"/>
      <c r="L53" s="49">
        <f t="shared" si="7"/>
        <v>0</v>
      </c>
      <c r="M53" s="48">
        <f t="shared" si="8"/>
        <v>0</v>
      </c>
      <c r="N53" s="48">
        <f t="shared" si="9"/>
        <v>0</v>
      </c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</row>
    <row r="54" spans="1:31" s="130" customFormat="1" ht="11.1" customHeight="1" outlineLevel="2">
      <c r="A54" s="47">
        <v>102009</v>
      </c>
      <c r="B54" s="406" t="s">
        <v>300</v>
      </c>
      <c r="C54" s="406"/>
      <c r="D54" s="406"/>
      <c r="E54" s="406"/>
      <c r="F54" s="47" t="s">
        <v>2</v>
      </c>
      <c r="G54" s="47">
        <v>20</v>
      </c>
      <c r="H54" s="95">
        <v>0</v>
      </c>
      <c r="I54" s="48">
        <f t="shared" si="5"/>
        <v>0</v>
      </c>
      <c r="J54" s="48">
        <f t="shared" si="10"/>
        <v>0</v>
      </c>
      <c r="K54" s="380"/>
      <c r="L54" s="49">
        <f t="shared" si="7"/>
        <v>0</v>
      </c>
      <c r="M54" s="48">
        <f t="shared" si="8"/>
        <v>0</v>
      </c>
      <c r="N54" s="48">
        <f t="shared" si="9"/>
        <v>0</v>
      </c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</row>
    <row r="55" spans="1:31" s="130" customFormat="1" ht="11.1" customHeight="1" outlineLevel="2">
      <c r="A55" s="47">
        <v>102010</v>
      </c>
      <c r="B55" s="406" t="s">
        <v>301</v>
      </c>
      <c r="C55" s="406"/>
      <c r="D55" s="406"/>
      <c r="E55" s="406"/>
      <c r="F55" s="47" t="s">
        <v>2</v>
      </c>
      <c r="G55" s="47">
        <v>20</v>
      </c>
      <c r="H55" s="95">
        <v>60</v>
      </c>
      <c r="I55" s="48">
        <f t="shared" si="5"/>
        <v>58.195926285160041</v>
      </c>
      <c r="J55" s="48">
        <f t="shared" si="10"/>
        <v>57.032464019168998</v>
      </c>
      <c r="K55" s="380"/>
      <c r="L55" s="49">
        <f t="shared" si="7"/>
        <v>0</v>
      </c>
      <c r="M55" s="48">
        <f t="shared" si="8"/>
        <v>0</v>
      </c>
      <c r="N55" s="48">
        <f t="shared" si="9"/>
        <v>0</v>
      </c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</row>
    <row r="56" spans="1:31" s="130" customFormat="1" ht="11.1" customHeight="1" outlineLevel="2">
      <c r="A56" s="47">
        <v>102011</v>
      </c>
      <c r="B56" s="405" t="s">
        <v>1459</v>
      </c>
      <c r="C56" s="405"/>
      <c r="D56" s="405"/>
      <c r="E56" s="405"/>
      <c r="F56" s="47" t="s">
        <v>2</v>
      </c>
      <c r="G56" s="47">
        <v>20</v>
      </c>
      <c r="H56" s="95">
        <v>60</v>
      </c>
      <c r="I56" s="48">
        <f t="shared" si="5"/>
        <v>58.195926285160041</v>
      </c>
      <c r="J56" s="48">
        <f t="shared" si="10"/>
        <v>57.032464019168998</v>
      </c>
      <c r="K56" s="380"/>
      <c r="L56" s="49">
        <f t="shared" si="7"/>
        <v>0</v>
      </c>
      <c r="M56" s="48">
        <f t="shared" si="8"/>
        <v>0</v>
      </c>
      <c r="N56" s="48">
        <f t="shared" si="9"/>
        <v>0</v>
      </c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</row>
    <row r="57" spans="1:31" s="130" customFormat="1" ht="11.1" customHeight="1" outlineLevel="2">
      <c r="A57" s="47">
        <v>102012</v>
      </c>
      <c r="B57" s="406" t="s">
        <v>299</v>
      </c>
      <c r="C57" s="406"/>
      <c r="D57" s="406"/>
      <c r="E57" s="406"/>
      <c r="F57" s="47" t="s">
        <v>2</v>
      </c>
      <c r="G57" s="47">
        <v>20</v>
      </c>
      <c r="H57" s="95">
        <v>60</v>
      </c>
      <c r="I57" s="48">
        <f t="shared" si="5"/>
        <v>58.195926285160041</v>
      </c>
      <c r="J57" s="48">
        <f t="shared" si="10"/>
        <v>57.032464019168998</v>
      </c>
      <c r="K57" s="380"/>
      <c r="L57" s="49">
        <f t="shared" si="7"/>
        <v>0</v>
      </c>
      <c r="M57" s="48">
        <f t="shared" si="8"/>
        <v>0</v>
      </c>
      <c r="N57" s="48">
        <f t="shared" si="9"/>
        <v>0</v>
      </c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</row>
    <row r="58" spans="1:31" s="130" customFormat="1" ht="11.1" customHeight="1" outlineLevel="2">
      <c r="A58" s="47">
        <v>102013</v>
      </c>
      <c r="B58" s="406" t="s">
        <v>1350</v>
      </c>
      <c r="C58" s="406"/>
      <c r="D58" s="406"/>
      <c r="E58" s="406"/>
      <c r="F58" s="47" t="s">
        <v>2</v>
      </c>
      <c r="G58" s="47">
        <v>20</v>
      </c>
      <c r="H58" s="95">
        <v>70</v>
      </c>
      <c r="I58" s="48">
        <f t="shared" si="5"/>
        <v>67.895247332686722</v>
      </c>
      <c r="J58" s="48">
        <f t="shared" ref="J58:J84" si="11">I58/1.0204</f>
        <v>66.537874689030502</v>
      </c>
      <c r="K58" s="380"/>
      <c r="L58" s="49">
        <f t="shared" si="7"/>
        <v>0</v>
      </c>
      <c r="M58" s="48">
        <f t="shared" si="8"/>
        <v>0</v>
      </c>
      <c r="N58" s="48">
        <f t="shared" si="9"/>
        <v>0</v>
      </c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</row>
    <row r="59" spans="1:31" s="130" customFormat="1" ht="11.1" customHeight="1" outlineLevel="2">
      <c r="A59" s="47">
        <v>102076</v>
      </c>
      <c r="B59" s="406" t="s">
        <v>1351</v>
      </c>
      <c r="C59" s="406"/>
      <c r="D59" s="406"/>
      <c r="E59" s="406"/>
      <c r="F59" s="47" t="s">
        <v>2</v>
      </c>
      <c r="G59" s="47">
        <v>20</v>
      </c>
      <c r="H59" s="95">
        <v>70</v>
      </c>
      <c r="I59" s="48">
        <f>H59/1.031</f>
        <v>67.895247332686722</v>
      </c>
      <c r="J59" s="48">
        <f t="shared" si="11"/>
        <v>66.537874689030502</v>
      </c>
      <c r="K59" s="380"/>
      <c r="L59" s="49">
        <f t="shared" si="7"/>
        <v>0</v>
      </c>
      <c r="M59" s="48">
        <f t="shared" si="8"/>
        <v>0</v>
      </c>
      <c r="N59" s="48">
        <f t="shared" si="9"/>
        <v>0</v>
      </c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</row>
    <row r="60" spans="1:31" s="130" customFormat="1" ht="11.1" customHeight="1" outlineLevel="2">
      <c r="A60" s="47">
        <v>102077</v>
      </c>
      <c r="B60" s="406" t="s">
        <v>1352</v>
      </c>
      <c r="C60" s="406"/>
      <c r="D60" s="406"/>
      <c r="E60" s="406"/>
      <c r="F60" s="47" t="s">
        <v>2</v>
      </c>
      <c r="G60" s="47">
        <v>20</v>
      </c>
      <c r="H60" s="95">
        <v>70</v>
      </c>
      <c r="I60" s="48">
        <f>H60/1.031</f>
        <v>67.895247332686722</v>
      </c>
      <c r="J60" s="48">
        <f t="shared" si="11"/>
        <v>66.537874689030502</v>
      </c>
      <c r="K60" s="380"/>
      <c r="L60" s="49">
        <f t="shared" si="7"/>
        <v>0</v>
      </c>
      <c r="M60" s="48">
        <f t="shared" si="8"/>
        <v>0</v>
      </c>
      <c r="N60" s="48">
        <f t="shared" si="9"/>
        <v>0</v>
      </c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</row>
    <row r="61" spans="1:31" s="130" customFormat="1" ht="11.1" customHeight="1" outlineLevel="2">
      <c r="A61" s="47">
        <v>102079</v>
      </c>
      <c r="B61" s="405" t="s">
        <v>1353</v>
      </c>
      <c r="C61" s="405"/>
      <c r="D61" s="405"/>
      <c r="E61" s="405"/>
      <c r="F61" s="47" t="s">
        <v>2</v>
      </c>
      <c r="G61" s="47">
        <v>20</v>
      </c>
      <c r="H61" s="95">
        <v>70</v>
      </c>
      <c r="I61" s="48">
        <f>H61/1.031</f>
        <v>67.895247332686722</v>
      </c>
      <c r="J61" s="48">
        <f t="shared" si="11"/>
        <v>66.537874689030502</v>
      </c>
      <c r="K61" s="380"/>
      <c r="L61" s="49">
        <f t="shared" si="7"/>
        <v>0</v>
      </c>
      <c r="M61" s="48">
        <f t="shared" si="8"/>
        <v>0</v>
      </c>
      <c r="N61" s="48">
        <f t="shared" si="9"/>
        <v>0</v>
      </c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</row>
    <row r="62" spans="1:31" s="130" customFormat="1" ht="11.25" customHeight="1" outlineLevel="2">
      <c r="A62" s="47">
        <v>102014</v>
      </c>
      <c r="B62" s="406" t="s">
        <v>279</v>
      </c>
      <c r="C62" s="406"/>
      <c r="D62" s="406"/>
      <c r="E62" s="406"/>
      <c r="F62" s="47" t="s">
        <v>2</v>
      </c>
      <c r="G62" s="47">
        <v>20</v>
      </c>
      <c r="H62" s="95">
        <v>61.5</v>
      </c>
      <c r="I62" s="48">
        <f t="shared" si="5"/>
        <v>59.650824442289043</v>
      </c>
      <c r="J62" s="48">
        <f t="shared" si="11"/>
        <v>58.458275619648219</v>
      </c>
      <c r="K62" s="380"/>
      <c r="L62" s="49">
        <f t="shared" si="7"/>
        <v>0</v>
      </c>
      <c r="M62" s="48">
        <f t="shared" si="8"/>
        <v>0</v>
      </c>
      <c r="N62" s="48">
        <f t="shared" si="9"/>
        <v>0</v>
      </c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</row>
    <row r="63" spans="1:31" s="180" customFormat="1" ht="11.1" customHeight="1" outlineLevel="2">
      <c r="A63" s="183">
        <v>102122</v>
      </c>
      <c r="B63" s="405" t="s">
        <v>1803</v>
      </c>
      <c r="C63" s="405"/>
      <c r="D63" s="405"/>
      <c r="E63" s="405"/>
      <c r="F63" s="183" t="s">
        <v>2</v>
      </c>
      <c r="G63" s="183">
        <v>10</v>
      </c>
      <c r="H63" s="95">
        <v>67</v>
      </c>
      <c r="I63" s="95">
        <f t="shared" ref="I63" si="12">H63/1.031</f>
        <v>64.985451018428719</v>
      </c>
      <c r="J63" s="95">
        <f t="shared" ref="J63" si="13">I63/1.0204</f>
        <v>63.686251488072052</v>
      </c>
      <c r="K63" s="380"/>
      <c r="L63" s="378">
        <f t="shared" ref="L63" si="14">SUM(H63*K63)</f>
        <v>0</v>
      </c>
      <c r="M63" s="95">
        <f t="shared" ref="M63" si="15">IF($L$8&gt;=30000,I63*K63,0)</f>
        <v>0</v>
      </c>
      <c r="N63" s="95">
        <f t="shared" ref="N63" si="16">IF($L$8&gt;=100000,K63*J63,0)</f>
        <v>0</v>
      </c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</row>
    <row r="64" spans="1:31" s="180" customFormat="1" ht="11.1" customHeight="1" outlineLevel="2">
      <c r="A64" s="183">
        <v>102129</v>
      </c>
      <c r="B64" s="404" t="s">
        <v>1832</v>
      </c>
      <c r="C64" s="404"/>
      <c r="D64" s="404"/>
      <c r="E64" s="404"/>
      <c r="F64" s="183" t="s">
        <v>2</v>
      </c>
      <c r="G64" s="183">
        <v>10</v>
      </c>
      <c r="H64" s="95">
        <v>72</v>
      </c>
      <c r="I64" s="95">
        <f t="shared" ref="I64" si="17">H64/1.031</f>
        <v>69.835111542192053</v>
      </c>
      <c r="J64" s="95">
        <f t="shared" ref="J64" si="18">I64/1.0204</f>
        <v>68.438956823002798</v>
      </c>
      <c r="K64" s="380"/>
      <c r="L64" s="378">
        <f t="shared" ref="L64" si="19">SUM(H64*K64)</f>
        <v>0</v>
      </c>
      <c r="M64" s="95">
        <f t="shared" ref="M64" si="20">IF($L$8&gt;=30000,I64*K64,0)</f>
        <v>0</v>
      </c>
      <c r="N64" s="95">
        <f t="shared" ref="N64" si="21">IF($L$8&gt;=100000,K64*J64,0)</f>
        <v>0</v>
      </c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</row>
    <row r="65" spans="1:31" s="130" customFormat="1" ht="11.1" customHeight="1" outlineLevel="2">
      <c r="A65" s="47">
        <v>102015</v>
      </c>
      <c r="B65" s="406" t="s">
        <v>1354</v>
      </c>
      <c r="C65" s="406"/>
      <c r="D65" s="406"/>
      <c r="E65" s="406"/>
      <c r="F65" s="47" t="s">
        <v>2</v>
      </c>
      <c r="G65" s="47">
        <v>20</v>
      </c>
      <c r="H65" s="95">
        <v>76</v>
      </c>
      <c r="I65" s="48">
        <f t="shared" si="5"/>
        <v>73.714839961202728</v>
      </c>
      <c r="J65" s="48">
        <f t="shared" si="11"/>
        <v>72.241121090947402</v>
      </c>
      <c r="K65" s="380"/>
      <c r="L65" s="49">
        <f t="shared" si="7"/>
        <v>0</v>
      </c>
      <c r="M65" s="48">
        <f t="shared" si="8"/>
        <v>0</v>
      </c>
      <c r="N65" s="48">
        <f t="shared" si="9"/>
        <v>0</v>
      </c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</row>
    <row r="66" spans="1:31" s="130" customFormat="1" ht="11.1" customHeight="1" outlineLevel="2">
      <c r="A66" s="47">
        <v>102081</v>
      </c>
      <c r="B66" s="406" t="s">
        <v>1355</v>
      </c>
      <c r="C66" s="406"/>
      <c r="D66" s="406"/>
      <c r="E66" s="406"/>
      <c r="F66" s="47" t="s">
        <v>2</v>
      </c>
      <c r="G66" s="47">
        <v>20</v>
      </c>
      <c r="H66" s="95">
        <v>0</v>
      </c>
      <c r="I66" s="48">
        <f t="shared" si="5"/>
        <v>0</v>
      </c>
      <c r="J66" s="48">
        <f t="shared" si="11"/>
        <v>0</v>
      </c>
      <c r="K66" s="380"/>
      <c r="L66" s="49">
        <f t="shared" si="7"/>
        <v>0</v>
      </c>
      <c r="M66" s="48">
        <f t="shared" si="8"/>
        <v>0</v>
      </c>
      <c r="N66" s="48">
        <f t="shared" si="9"/>
        <v>0</v>
      </c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</row>
    <row r="67" spans="1:31" s="130" customFormat="1" ht="11.1" customHeight="1" outlineLevel="2">
      <c r="A67" s="47">
        <v>102082</v>
      </c>
      <c r="B67" s="406" t="s">
        <v>1356</v>
      </c>
      <c r="C67" s="406"/>
      <c r="D67" s="406"/>
      <c r="E67" s="406"/>
      <c r="F67" s="47" t="s">
        <v>2</v>
      </c>
      <c r="G67" s="47">
        <v>20</v>
      </c>
      <c r="H67" s="95">
        <v>76</v>
      </c>
      <c r="I67" s="48">
        <f>H67/1.031</f>
        <v>73.714839961202728</v>
      </c>
      <c r="J67" s="48">
        <f t="shared" si="11"/>
        <v>72.241121090947402</v>
      </c>
      <c r="K67" s="380"/>
      <c r="L67" s="49">
        <f t="shared" si="7"/>
        <v>0</v>
      </c>
      <c r="M67" s="48">
        <f t="shared" si="8"/>
        <v>0</v>
      </c>
      <c r="N67" s="48">
        <f t="shared" si="9"/>
        <v>0</v>
      </c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</row>
    <row r="68" spans="1:31" s="130" customFormat="1" ht="11.1" customHeight="1" outlineLevel="2">
      <c r="A68" s="47">
        <v>102083</v>
      </c>
      <c r="B68" s="406" t="s">
        <v>1357</v>
      </c>
      <c r="C68" s="406"/>
      <c r="D68" s="406"/>
      <c r="E68" s="406"/>
      <c r="F68" s="47" t="s">
        <v>2</v>
      </c>
      <c r="G68" s="47">
        <v>20</v>
      </c>
      <c r="H68" s="95">
        <v>76</v>
      </c>
      <c r="I68" s="48">
        <f>H68/1.031</f>
        <v>73.714839961202728</v>
      </c>
      <c r="J68" s="48">
        <f t="shared" si="11"/>
        <v>72.241121090947402</v>
      </c>
      <c r="K68" s="380"/>
      <c r="L68" s="49">
        <f t="shared" si="7"/>
        <v>0</v>
      </c>
      <c r="M68" s="48">
        <f t="shared" si="8"/>
        <v>0</v>
      </c>
      <c r="N68" s="48">
        <f t="shared" si="9"/>
        <v>0</v>
      </c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</row>
    <row r="69" spans="1:31" s="130" customFormat="1" ht="11.1" customHeight="1" outlineLevel="2">
      <c r="A69" s="47">
        <v>102016</v>
      </c>
      <c r="B69" s="406" t="s">
        <v>1358</v>
      </c>
      <c r="C69" s="406"/>
      <c r="D69" s="406"/>
      <c r="E69" s="406"/>
      <c r="F69" s="47" t="s">
        <v>2</v>
      </c>
      <c r="G69" s="47">
        <v>20</v>
      </c>
      <c r="H69" s="95">
        <v>59</v>
      </c>
      <c r="I69" s="48">
        <f t="shared" si="5"/>
        <v>57.225994180407376</v>
      </c>
      <c r="J69" s="48">
        <f t="shared" si="11"/>
        <v>56.08192295218285</v>
      </c>
      <c r="K69" s="380"/>
      <c r="L69" s="49">
        <f t="shared" si="7"/>
        <v>0</v>
      </c>
      <c r="M69" s="48">
        <f t="shared" si="8"/>
        <v>0</v>
      </c>
      <c r="N69" s="48">
        <f t="shared" si="9"/>
        <v>0</v>
      </c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</row>
    <row r="70" spans="1:31" s="130" customFormat="1" ht="11.1" customHeight="1" outlineLevel="2">
      <c r="A70" s="47">
        <v>102085</v>
      </c>
      <c r="B70" s="405" t="s">
        <v>1359</v>
      </c>
      <c r="C70" s="405"/>
      <c r="D70" s="405"/>
      <c r="E70" s="405"/>
      <c r="F70" s="47" t="s">
        <v>2</v>
      </c>
      <c r="G70" s="47">
        <v>20</v>
      </c>
      <c r="H70" s="95">
        <v>59</v>
      </c>
      <c r="I70" s="48">
        <f t="shared" si="5"/>
        <v>57.225994180407376</v>
      </c>
      <c r="J70" s="48">
        <f t="shared" si="11"/>
        <v>56.08192295218285</v>
      </c>
      <c r="K70" s="380"/>
      <c r="L70" s="49">
        <f t="shared" si="7"/>
        <v>0</v>
      </c>
      <c r="M70" s="48">
        <f t="shared" si="8"/>
        <v>0</v>
      </c>
      <c r="N70" s="48">
        <f t="shared" si="9"/>
        <v>0</v>
      </c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</row>
    <row r="71" spans="1:31" s="130" customFormat="1" ht="11.1" customHeight="1" outlineLevel="2">
      <c r="A71" s="47">
        <v>102087</v>
      </c>
      <c r="B71" s="406" t="s">
        <v>1360</v>
      </c>
      <c r="C71" s="406"/>
      <c r="D71" s="406"/>
      <c r="E71" s="406"/>
      <c r="F71" s="47" t="s">
        <v>2</v>
      </c>
      <c r="G71" s="47">
        <v>20</v>
      </c>
      <c r="H71" s="95">
        <v>59</v>
      </c>
      <c r="I71" s="48">
        <f t="shared" ref="I71:I77" si="22">H71/1.031</f>
        <v>57.225994180407376</v>
      </c>
      <c r="J71" s="48">
        <f t="shared" si="11"/>
        <v>56.08192295218285</v>
      </c>
      <c r="K71" s="380"/>
      <c r="L71" s="49">
        <f t="shared" ref="L71:L77" si="23">SUM(H71*K71)</f>
        <v>0</v>
      </c>
      <c r="M71" s="48">
        <f t="shared" si="8"/>
        <v>0</v>
      </c>
      <c r="N71" s="48">
        <f t="shared" si="9"/>
        <v>0</v>
      </c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</row>
    <row r="72" spans="1:31" s="130" customFormat="1" ht="11.1" customHeight="1" outlineLevel="2">
      <c r="A72" s="47">
        <v>102128</v>
      </c>
      <c r="B72" s="471" t="s">
        <v>1822</v>
      </c>
      <c r="C72" s="471"/>
      <c r="D72" s="471"/>
      <c r="E72" s="471"/>
      <c r="F72" s="47" t="s">
        <v>2</v>
      </c>
      <c r="G72" s="47">
        <v>20</v>
      </c>
      <c r="H72" s="95">
        <v>67.5</v>
      </c>
      <c r="I72" s="95">
        <f t="shared" si="22"/>
        <v>65.470417070805055</v>
      </c>
      <c r="J72" s="95">
        <f t="shared" si="11"/>
        <v>64.161522021565133</v>
      </c>
      <c r="K72" s="380"/>
      <c r="L72" s="49">
        <f t="shared" ref="L72" si="24">SUM(H72*K72)</f>
        <v>0</v>
      </c>
      <c r="M72" s="48">
        <f t="shared" ref="M72" si="25">IF($L$8&gt;=30000,I72*K72,0)</f>
        <v>0</v>
      </c>
      <c r="N72" s="48">
        <f t="shared" ref="N72" si="26">IF($L$8&gt;=100000,K72*J72,0)</f>
        <v>0</v>
      </c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</row>
    <row r="73" spans="1:31" s="180" customFormat="1" ht="11.1" customHeight="1" outlineLevel="2">
      <c r="A73" s="183">
        <v>102123</v>
      </c>
      <c r="B73" s="405" t="s">
        <v>1804</v>
      </c>
      <c r="C73" s="405"/>
      <c r="D73" s="405"/>
      <c r="E73" s="405"/>
      <c r="F73" s="183" t="s">
        <v>2</v>
      </c>
      <c r="G73" s="47">
        <v>20</v>
      </c>
      <c r="H73" s="95">
        <v>67.5</v>
      </c>
      <c r="I73" s="95">
        <f t="shared" ref="I73:I74" si="27">H73/1.031</f>
        <v>65.470417070805055</v>
      </c>
      <c r="J73" s="95">
        <f t="shared" ref="J73:J74" si="28">I73/1.0204</f>
        <v>64.161522021565133</v>
      </c>
      <c r="K73" s="380"/>
      <c r="L73" s="378">
        <f t="shared" ref="L73:L74" si="29">SUM(H73*K73)</f>
        <v>0</v>
      </c>
      <c r="M73" s="95">
        <f t="shared" ref="M73:M74" si="30">IF($L$8&gt;=30000,I73*K73,0)</f>
        <v>0</v>
      </c>
      <c r="N73" s="95">
        <f t="shared" ref="N73:N74" si="31">IF($L$8&gt;=100000,K73*J73,0)</f>
        <v>0</v>
      </c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</row>
    <row r="74" spans="1:31" s="180" customFormat="1" ht="11.1" customHeight="1" outlineLevel="2">
      <c r="A74" s="183">
        <v>102124</v>
      </c>
      <c r="B74" s="405" t="s">
        <v>1805</v>
      </c>
      <c r="C74" s="405"/>
      <c r="D74" s="405"/>
      <c r="E74" s="405"/>
      <c r="F74" s="183" t="s">
        <v>2</v>
      </c>
      <c r="G74" s="47">
        <v>20</v>
      </c>
      <c r="H74" s="95">
        <v>67.5</v>
      </c>
      <c r="I74" s="95">
        <f t="shared" si="27"/>
        <v>65.470417070805055</v>
      </c>
      <c r="J74" s="95">
        <f t="shared" si="28"/>
        <v>64.161522021565133</v>
      </c>
      <c r="K74" s="380"/>
      <c r="L74" s="378">
        <f t="shared" si="29"/>
        <v>0</v>
      </c>
      <c r="M74" s="95">
        <f t="shared" si="30"/>
        <v>0</v>
      </c>
      <c r="N74" s="95">
        <f t="shared" si="31"/>
        <v>0</v>
      </c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</row>
    <row r="75" spans="1:31" s="130" customFormat="1" ht="11.1" customHeight="1" outlineLevel="2">
      <c r="A75" s="47">
        <v>102090</v>
      </c>
      <c r="B75" s="406" t="s">
        <v>1383</v>
      </c>
      <c r="C75" s="406"/>
      <c r="D75" s="406"/>
      <c r="E75" s="406"/>
      <c r="F75" s="47" t="s">
        <v>2</v>
      </c>
      <c r="G75" s="47">
        <v>20</v>
      </c>
      <c r="H75" s="95">
        <v>75</v>
      </c>
      <c r="I75" s="48">
        <f t="shared" si="22"/>
        <v>72.744907856450055</v>
      </c>
      <c r="J75" s="48">
        <f t="shared" si="11"/>
        <v>71.290580023961255</v>
      </c>
      <c r="K75" s="380"/>
      <c r="L75" s="49">
        <f t="shared" si="23"/>
        <v>0</v>
      </c>
      <c r="M75" s="48">
        <f t="shared" si="8"/>
        <v>0</v>
      </c>
      <c r="N75" s="48">
        <f t="shared" si="9"/>
        <v>0</v>
      </c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</row>
    <row r="76" spans="1:31" s="130" customFormat="1" ht="11.1" customHeight="1" outlineLevel="2">
      <c r="A76" s="47">
        <v>102091</v>
      </c>
      <c r="B76" s="406" t="s">
        <v>1384</v>
      </c>
      <c r="C76" s="406"/>
      <c r="D76" s="406"/>
      <c r="E76" s="406"/>
      <c r="F76" s="47" t="s">
        <v>2</v>
      </c>
      <c r="G76" s="47">
        <v>20</v>
      </c>
      <c r="H76" s="95">
        <v>75</v>
      </c>
      <c r="I76" s="48">
        <f t="shared" si="22"/>
        <v>72.744907856450055</v>
      </c>
      <c r="J76" s="48">
        <f t="shared" si="11"/>
        <v>71.290580023961255</v>
      </c>
      <c r="K76" s="380"/>
      <c r="L76" s="49">
        <f t="shared" si="23"/>
        <v>0</v>
      </c>
      <c r="M76" s="48">
        <f t="shared" si="8"/>
        <v>0</v>
      </c>
      <c r="N76" s="48">
        <f t="shared" si="9"/>
        <v>0</v>
      </c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</row>
    <row r="77" spans="1:31" s="130" customFormat="1" ht="11.1" customHeight="1" outlineLevel="2">
      <c r="A77" s="47">
        <v>102092</v>
      </c>
      <c r="B77" s="406" t="s">
        <v>1385</v>
      </c>
      <c r="C77" s="406"/>
      <c r="D77" s="406"/>
      <c r="E77" s="406"/>
      <c r="F77" s="47" t="s">
        <v>2</v>
      </c>
      <c r="G77" s="47">
        <v>20</v>
      </c>
      <c r="H77" s="95">
        <v>75</v>
      </c>
      <c r="I77" s="48">
        <f t="shared" si="22"/>
        <v>72.744907856450055</v>
      </c>
      <c r="J77" s="48">
        <f t="shared" si="11"/>
        <v>71.290580023961255</v>
      </c>
      <c r="K77" s="380"/>
      <c r="L77" s="49">
        <f t="shared" si="23"/>
        <v>0</v>
      </c>
      <c r="M77" s="48">
        <f t="shared" si="8"/>
        <v>0</v>
      </c>
      <c r="N77" s="48">
        <f t="shared" si="9"/>
        <v>0</v>
      </c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</row>
    <row r="78" spans="1:31" s="180" customFormat="1" ht="11.1" customHeight="1" outlineLevel="2">
      <c r="A78" s="183">
        <v>102017</v>
      </c>
      <c r="B78" s="405" t="s">
        <v>280</v>
      </c>
      <c r="C78" s="405"/>
      <c r="D78" s="405"/>
      <c r="E78" s="405"/>
      <c r="F78" s="183" t="s">
        <v>2</v>
      </c>
      <c r="G78" s="183">
        <v>30</v>
      </c>
      <c r="H78" s="95">
        <v>0</v>
      </c>
      <c r="I78" s="95">
        <f t="shared" si="5"/>
        <v>0</v>
      </c>
      <c r="J78" s="95">
        <f t="shared" si="11"/>
        <v>0</v>
      </c>
      <c r="K78" s="380"/>
      <c r="L78" s="378">
        <f t="shared" ref="L78:L105" si="32">SUM(H78*K78)</f>
        <v>0</v>
      </c>
      <c r="M78" s="95">
        <f t="shared" ref="M78:M105" si="33">IF($L$8&gt;=30000,I78*K78,0)</f>
        <v>0</v>
      </c>
      <c r="N78" s="95">
        <f t="shared" ref="N78:N105" si="34">IF($L$8&gt;=100000,K78*J78,0)</f>
        <v>0</v>
      </c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</row>
    <row r="79" spans="1:31" s="180" customFormat="1" ht="11.1" customHeight="1" outlineLevel="2">
      <c r="A79" s="183">
        <v>102018</v>
      </c>
      <c r="B79" s="422" t="s">
        <v>281</v>
      </c>
      <c r="C79" s="422"/>
      <c r="D79" s="422"/>
      <c r="E79" s="422"/>
      <c r="F79" s="183" t="s">
        <v>2</v>
      </c>
      <c r="G79" s="183">
        <v>30</v>
      </c>
      <c r="H79" s="95">
        <v>0</v>
      </c>
      <c r="I79" s="95">
        <f t="shared" si="5"/>
        <v>0</v>
      </c>
      <c r="J79" s="95">
        <f t="shared" si="11"/>
        <v>0</v>
      </c>
      <c r="K79" s="380"/>
      <c r="L79" s="378">
        <f t="shared" si="32"/>
        <v>0</v>
      </c>
      <c r="M79" s="95">
        <f t="shared" si="33"/>
        <v>0</v>
      </c>
      <c r="N79" s="95">
        <f t="shared" si="34"/>
        <v>0</v>
      </c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</row>
    <row r="80" spans="1:31" s="130" customFormat="1" ht="11.1" customHeight="1" outlineLevel="2">
      <c r="A80" s="183">
        <v>102106</v>
      </c>
      <c r="B80" s="423" t="s">
        <v>1514</v>
      </c>
      <c r="C80" s="424"/>
      <c r="D80" s="424"/>
      <c r="E80" s="425"/>
      <c r="F80" s="183" t="s">
        <v>2</v>
      </c>
      <c r="G80" s="183">
        <v>20</v>
      </c>
      <c r="H80" s="95">
        <v>0</v>
      </c>
      <c r="I80" s="95">
        <f>H80/1.031</f>
        <v>0</v>
      </c>
      <c r="J80" s="95">
        <f>I80/1.0204</f>
        <v>0</v>
      </c>
      <c r="K80" s="380"/>
      <c r="L80" s="49">
        <f>SUM(H80*K80)</f>
        <v>0</v>
      </c>
      <c r="M80" s="48">
        <f>IF($L$8&gt;=30000,I80*K80,0)</f>
        <v>0</v>
      </c>
      <c r="N80" s="48">
        <f>IF($L$8&gt;=100000,K80*J80,0)</f>
        <v>0</v>
      </c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</row>
    <row r="81" spans="1:31" s="130" customFormat="1" ht="11.1" customHeight="1" outlineLevel="2">
      <c r="A81" s="183">
        <v>102107</v>
      </c>
      <c r="B81" s="423" t="s">
        <v>1515</v>
      </c>
      <c r="C81" s="424"/>
      <c r="D81" s="424"/>
      <c r="E81" s="425"/>
      <c r="F81" s="183" t="s">
        <v>2</v>
      </c>
      <c r="G81" s="183">
        <v>25</v>
      </c>
      <c r="H81" s="95">
        <v>0</v>
      </c>
      <c r="I81" s="95">
        <f>H81/1.031</f>
        <v>0</v>
      </c>
      <c r="J81" s="95">
        <f>I81/1.0204</f>
        <v>0</v>
      </c>
      <c r="K81" s="380"/>
      <c r="L81" s="49">
        <f>SUM(H81*K81)</f>
        <v>0</v>
      </c>
      <c r="M81" s="48">
        <f>IF($L$8&gt;=30000,I81*K81,0)</f>
        <v>0</v>
      </c>
      <c r="N81" s="48">
        <f>IF($L$8&gt;=100000,K81*J81,0)</f>
        <v>0</v>
      </c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</row>
    <row r="82" spans="1:31" s="130" customFormat="1" ht="11.1" customHeight="1" outlineLevel="2">
      <c r="A82" s="47">
        <v>102019</v>
      </c>
      <c r="B82" s="406" t="s">
        <v>282</v>
      </c>
      <c r="C82" s="406"/>
      <c r="D82" s="406"/>
      <c r="E82" s="406"/>
      <c r="F82" s="47" t="s">
        <v>2</v>
      </c>
      <c r="G82" s="47">
        <v>150</v>
      </c>
      <c r="H82" s="95">
        <v>0</v>
      </c>
      <c r="I82" s="48">
        <f t="shared" si="5"/>
        <v>0</v>
      </c>
      <c r="J82" s="48">
        <f t="shared" si="11"/>
        <v>0</v>
      </c>
      <c r="K82" s="380"/>
      <c r="L82" s="49">
        <f t="shared" si="32"/>
        <v>0</v>
      </c>
      <c r="M82" s="48">
        <f t="shared" si="33"/>
        <v>0</v>
      </c>
      <c r="N82" s="48">
        <f t="shared" si="34"/>
        <v>0</v>
      </c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</row>
    <row r="83" spans="1:31" s="130" customFormat="1" ht="11.1" customHeight="1" outlineLevel="2">
      <c r="A83" s="47">
        <v>102020</v>
      </c>
      <c r="B83" s="406" t="s">
        <v>283</v>
      </c>
      <c r="C83" s="406"/>
      <c r="D83" s="406"/>
      <c r="E83" s="406"/>
      <c r="F83" s="47" t="s">
        <v>2</v>
      </c>
      <c r="G83" s="47">
        <v>200</v>
      </c>
      <c r="H83" s="95">
        <v>11</v>
      </c>
      <c r="I83" s="48">
        <f t="shared" si="5"/>
        <v>10.669253152279341</v>
      </c>
      <c r="J83" s="48">
        <f t="shared" si="11"/>
        <v>10.455951736847648</v>
      </c>
      <c r="K83" s="380"/>
      <c r="L83" s="49">
        <f t="shared" si="32"/>
        <v>0</v>
      </c>
      <c r="M83" s="48">
        <f t="shared" si="33"/>
        <v>0</v>
      </c>
      <c r="N83" s="48">
        <f t="shared" si="34"/>
        <v>0</v>
      </c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</row>
    <row r="84" spans="1:31" s="130" customFormat="1" ht="11.1" customHeight="1" outlineLevel="2">
      <c r="A84" s="183">
        <v>102097</v>
      </c>
      <c r="B84" s="419" t="s">
        <v>1460</v>
      </c>
      <c r="C84" s="420"/>
      <c r="D84" s="420"/>
      <c r="E84" s="421"/>
      <c r="F84" s="183" t="s">
        <v>2</v>
      </c>
      <c r="G84" s="183">
        <v>200</v>
      </c>
      <c r="H84" s="95">
        <v>11</v>
      </c>
      <c r="I84" s="95">
        <f t="shared" si="5"/>
        <v>10.669253152279341</v>
      </c>
      <c r="J84" s="95">
        <f t="shared" si="11"/>
        <v>10.455951736847648</v>
      </c>
      <c r="K84" s="380"/>
      <c r="L84" s="49">
        <f t="shared" si="32"/>
        <v>0</v>
      </c>
      <c r="M84" s="48">
        <f t="shared" si="33"/>
        <v>0</v>
      </c>
      <c r="N84" s="48">
        <f t="shared" si="34"/>
        <v>0</v>
      </c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</row>
    <row r="85" spans="1:31" s="130" customFormat="1" ht="11.1" customHeight="1" outlineLevel="2">
      <c r="A85" s="47">
        <v>102021</v>
      </c>
      <c r="B85" s="406" t="s">
        <v>298</v>
      </c>
      <c r="C85" s="406"/>
      <c r="D85" s="406"/>
      <c r="E85" s="406"/>
      <c r="F85" s="47" t="s">
        <v>2</v>
      </c>
      <c r="G85" s="47">
        <v>200</v>
      </c>
      <c r="H85" s="95">
        <v>13</v>
      </c>
      <c r="I85" s="48">
        <f t="shared" si="5"/>
        <v>12.609117361784676</v>
      </c>
      <c r="J85" s="48">
        <f t="shared" ref="J85:J111" si="35">I85/1.0204</f>
        <v>12.357033870819949</v>
      </c>
      <c r="K85" s="380"/>
      <c r="L85" s="49">
        <f t="shared" si="32"/>
        <v>0</v>
      </c>
      <c r="M85" s="48">
        <f t="shared" si="33"/>
        <v>0</v>
      </c>
      <c r="N85" s="48">
        <f t="shared" si="34"/>
        <v>0</v>
      </c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</row>
    <row r="86" spans="1:31" s="130" customFormat="1" ht="11.1" customHeight="1" outlineLevel="2">
      <c r="A86" s="47">
        <v>102022</v>
      </c>
      <c r="B86" s="406" t="s">
        <v>769</v>
      </c>
      <c r="C86" s="406"/>
      <c r="D86" s="406"/>
      <c r="E86" s="406"/>
      <c r="F86" s="47" t="s">
        <v>2</v>
      </c>
      <c r="G86" s="47">
        <v>280</v>
      </c>
      <c r="H86" s="95">
        <v>0</v>
      </c>
      <c r="I86" s="48">
        <f>H86/1.031</f>
        <v>0</v>
      </c>
      <c r="J86" s="48">
        <f t="shared" si="35"/>
        <v>0</v>
      </c>
      <c r="K86" s="380"/>
      <c r="L86" s="49">
        <f t="shared" si="32"/>
        <v>0</v>
      </c>
      <c r="M86" s="48">
        <f t="shared" si="33"/>
        <v>0</v>
      </c>
      <c r="N86" s="48">
        <f t="shared" si="34"/>
        <v>0</v>
      </c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</row>
    <row r="87" spans="1:31" s="130" customFormat="1" ht="11.1" customHeight="1" outlineLevel="2">
      <c r="A87" s="47">
        <v>102023</v>
      </c>
      <c r="B87" s="406" t="s">
        <v>284</v>
      </c>
      <c r="C87" s="406"/>
      <c r="D87" s="406"/>
      <c r="E87" s="406"/>
      <c r="F87" s="47" t="s">
        <v>2</v>
      </c>
      <c r="G87" s="47">
        <v>150</v>
      </c>
      <c r="H87" s="95">
        <v>15</v>
      </c>
      <c r="I87" s="48">
        <f t="shared" si="5"/>
        <v>14.54898157129001</v>
      </c>
      <c r="J87" s="48">
        <f t="shared" si="35"/>
        <v>14.258116004792249</v>
      </c>
      <c r="K87" s="380"/>
      <c r="L87" s="49">
        <f t="shared" si="32"/>
        <v>0</v>
      </c>
      <c r="M87" s="48">
        <f t="shared" si="33"/>
        <v>0</v>
      </c>
      <c r="N87" s="48">
        <f t="shared" si="34"/>
        <v>0</v>
      </c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</row>
    <row r="88" spans="1:31" s="130" customFormat="1" ht="11.1" customHeight="1" outlineLevel="2">
      <c r="A88" s="47">
        <v>102093</v>
      </c>
      <c r="B88" s="416" t="s">
        <v>1418</v>
      </c>
      <c r="C88" s="417"/>
      <c r="D88" s="417"/>
      <c r="E88" s="418"/>
      <c r="F88" s="47" t="s">
        <v>2</v>
      </c>
      <c r="G88" s="47">
        <v>30</v>
      </c>
      <c r="H88" s="95">
        <v>23</v>
      </c>
      <c r="I88" s="48">
        <f t="shared" si="5"/>
        <v>22.30843840931135</v>
      </c>
      <c r="J88" s="48">
        <f t="shared" si="35"/>
        <v>21.862444540681448</v>
      </c>
      <c r="K88" s="380"/>
      <c r="L88" s="49">
        <f t="shared" si="32"/>
        <v>0</v>
      </c>
      <c r="M88" s="48">
        <f t="shared" si="33"/>
        <v>0</v>
      </c>
      <c r="N88" s="48">
        <f t="shared" si="34"/>
        <v>0</v>
      </c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</row>
    <row r="89" spans="1:31" s="130" customFormat="1" ht="11.1" customHeight="1" outlineLevel="2">
      <c r="A89" s="47">
        <v>102094</v>
      </c>
      <c r="B89" s="416" t="s">
        <v>1419</v>
      </c>
      <c r="C89" s="417"/>
      <c r="D89" s="417"/>
      <c r="E89" s="418"/>
      <c r="F89" s="47" t="s">
        <v>2</v>
      </c>
      <c r="G89" s="47">
        <v>30</v>
      </c>
      <c r="H89" s="95">
        <v>36</v>
      </c>
      <c r="I89" s="48">
        <f t="shared" si="5"/>
        <v>34.917555771096026</v>
      </c>
      <c r="J89" s="48">
        <f t="shared" si="35"/>
        <v>34.219478411501399</v>
      </c>
      <c r="K89" s="380"/>
      <c r="L89" s="49">
        <f t="shared" si="32"/>
        <v>0</v>
      </c>
      <c r="M89" s="48">
        <f t="shared" si="33"/>
        <v>0</v>
      </c>
      <c r="N89" s="48">
        <f t="shared" si="34"/>
        <v>0</v>
      </c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</row>
    <row r="90" spans="1:31" s="130" customFormat="1" ht="11.1" customHeight="1" outlineLevel="2">
      <c r="A90" s="47">
        <v>120095</v>
      </c>
      <c r="B90" s="416" t="s">
        <v>1836</v>
      </c>
      <c r="C90" s="417"/>
      <c r="D90" s="417"/>
      <c r="E90" s="418"/>
      <c r="F90" s="47" t="s">
        <v>2</v>
      </c>
      <c r="G90" s="47">
        <v>30</v>
      </c>
      <c r="H90" s="95">
        <v>42.5</v>
      </c>
      <c r="I90" s="48">
        <f t="shared" ref="I90:I97" si="36">H90/1.031</f>
        <v>41.222114451988361</v>
      </c>
      <c r="J90" s="48">
        <f t="shared" ref="J90:J97" si="37">I90/1.0204</f>
        <v>40.397995346911372</v>
      </c>
      <c r="K90" s="380"/>
      <c r="L90" s="49">
        <f t="shared" ref="L90" si="38">SUM(H90*K90)</f>
        <v>0</v>
      </c>
      <c r="M90" s="48">
        <f t="shared" ref="M90" si="39">IF($L$8&gt;=30000,I90*K90,0)</f>
        <v>0</v>
      </c>
      <c r="N90" s="48">
        <f t="shared" ref="N90" si="40">IF($L$8&gt;=100000,K90*J90,0)</f>
        <v>0</v>
      </c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</row>
    <row r="91" spans="1:31" s="130" customFormat="1" ht="11.1" customHeight="1" outlineLevel="2">
      <c r="A91" s="47">
        <v>102095</v>
      </c>
      <c r="B91" s="416" t="s">
        <v>1420</v>
      </c>
      <c r="C91" s="417"/>
      <c r="D91" s="417"/>
      <c r="E91" s="418"/>
      <c r="F91" s="47" t="s">
        <v>2</v>
      </c>
      <c r="G91" s="47">
        <v>30</v>
      </c>
      <c r="H91" s="95">
        <v>37.5</v>
      </c>
      <c r="I91" s="48">
        <f t="shared" si="36"/>
        <v>36.372453928225028</v>
      </c>
      <c r="J91" s="48">
        <f t="shared" si="37"/>
        <v>35.645290011980627</v>
      </c>
      <c r="K91" s="380"/>
      <c r="L91" s="49">
        <f t="shared" si="32"/>
        <v>0</v>
      </c>
      <c r="M91" s="48">
        <f t="shared" si="33"/>
        <v>0</v>
      </c>
      <c r="N91" s="48">
        <f t="shared" si="34"/>
        <v>0</v>
      </c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</row>
    <row r="92" spans="1:31" s="130" customFormat="1" ht="11.1" customHeight="1" outlineLevel="2">
      <c r="A92" s="47">
        <v>102096</v>
      </c>
      <c r="B92" s="416" t="s">
        <v>1421</v>
      </c>
      <c r="C92" s="417"/>
      <c r="D92" s="417"/>
      <c r="E92" s="418"/>
      <c r="F92" s="47" t="s">
        <v>2</v>
      </c>
      <c r="G92" s="47">
        <v>30</v>
      </c>
      <c r="H92" s="95">
        <v>40</v>
      </c>
      <c r="I92" s="48">
        <f t="shared" si="36"/>
        <v>38.797284190106694</v>
      </c>
      <c r="J92" s="48">
        <f t="shared" si="37"/>
        <v>38.021642679445996</v>
      </c>
      <c r="K92" s="380"/>
      <c r="L92" s="49">
        <f t="shared" si="32"/>
        <v>0</v>
      </c>
      <c r="M92" s="48">
        <f t="shared" si="33"/>
        <v>0</v>
      </c>
      <c r="N92" s="48">
        <f t="shared" si="34"/>
        <v>0</v>
      </c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</row>
    <row r="93" spans="1:31" s="130" customFormat="1" ht="11.1" customHeight="1" outlineLevel="2">
      <c r="A93" s="47">
        <v>120096</v>
      </c>
      <c r="B93" s="416" t="s">
        <v>1838</v>
      </c>
      <c r="C93" s="417"/>
      <c r="D93" s="417"/>
      <c r="E93" s="418"/>
      <c r="F93" s="47" t="s">
        <v>2</v>
      </c>
      <c r="G93" s="47">
        <v>30</v>
      </c>
      <c r="H93" s="95">
        <v>44.5</v>
      </c>
      <c r="I93" s="48">
        <f t="shared" si="36"/>
        <v>43.161978661493698</v>
      </c>
      <c r="J93" s="48">
        <f t="shared" si="37"/>
        <v>42.299077480883675</v>
      </c>
      <c r="K93" s="380"/>
      <c r="L93" s="49">
        <f t="shared" ref="L93" si="41">SUM(H93*K93)</f>
        <v>0</v>
      </c>
      <c r="M93" s="48">
        <f t="shared" ref="M93" si="42">IF($L$8&gt;=30000,I93*K93,0)</f>
        <v>0</v>
      </c>
      <c r="N93" s="48">
        <f t="shared" ref="N93" si="43">IF($L$8&gt;=100000,K93*J93,0)</f>
        <v>0</v>
      </c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</row>
    <row r="94" spans="1:31" s="130" customFormat="1" ht="11.1" customHeight="1" outlineLevel="2">
      <c r="A94" s="47">
        <v>120097</v>
      </c>
      <c r="B94" s="416" t="s">
        <v>1837</v>
      </c>
      <c r="C94" s="417"/>
      <c r="D94" s="417"/>
      <c r="E94" s="418"/>
      <c r="F94" s="47" t="s">
        <v>2</v>
      </c>
      <c r="G94" s="47">
        <v>30</v>
      </c>
      <c r="H94" s="95">
        <v>44.5</v>
      </c>
      <c r="I94" s="48">
        <f t="shared" si="36"/>
        <v>43.161978661493698</v>
      </c>
      <c r="J94" s="48">
        <f t="shared" si="37"/>
        <v>42.299077480883675</v>
      </c>
      <c r="K94" s="380"/>
      <c r="L94" s="49">
        <f t="shared" ref="L94" si="44">SUM(H94*K94)</f>
        <v>0</v>
      </c>
      <c r="M94" s="48">
        <f t="shared" ref="M94" si="45">IF($L$8&gt;=30000,I94*K94,0)</f>
        <v>0</v>
      </c>
      <c r="N94" s="48">
        <f t="shared" ref="N94" si="46">IF($L$8&gt;=100000,K94*J94,0)</f>
        <v>0</v>
      </c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</row>
    <row r="95" spans="1:31" s="130" customFormat="1" ht="11.1" customHeight="1" outlineLevel="2">
      <c r="A95" s="47">
        <v>102119</v>
      </c>
      <c r="B95" s="406" t="s">
        <v>1787</v>
      </c>
      <c r="C95" s="406"/>
      <c r="D95" s="406"/>
      <c r="E95" s="406"/>
      <c r="F95" s="47" t="s">
        <v>2</v>
      </c>
      <c r="G95" s="47">
        <v>200</v>
      </c>
      <c r="H95" s="95">
        <v>14.8</v>
      </c>
      <c r="I95" s="48">
        <f t="shared" si="36"/>
        <v>14.354995150339478</v>
      </c>
      <c r="J95" s="48">
        <f t="shared" si="37"/>
        <v>14.06800779139502</v>
      </c>
      <c r="K95" s="380"/>
      <c r="L95" s="49">
        <f t="shared" si="32"/>
        <v>0</v>
      </c>
      <c r="M95" s="48">
        <f t="shared" si="33"/>
        <v>0</v>
      </c>
      <c r="N95" s="48">
        <f t="shared" si="34"/>
        <v>0</v>
      </c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</row>
    <row r="96" spans="1:31" s="130" customFormat="1" ht="11.1" customHeight="1" outlineLevel="2">
      <c r="A96" s="47">
        <v>102120</v>
      </c>
      <c r="B96" s="406" t="s">
        <v>1788</v>
      </c>
      <c r="C96" s="406"/>
      <c r="D96" s="406"/>
      <c r="E96" s="406"/>
      <c r="F96" s="47" t="s">
        <v>2</v>
      </c>
      <c r="G96" s="47">
        <v>150</v>
      </c>
      <c r="H96" s="95">
        <v>16.8</v>
      </c>
      <c r="I96" s="48">
        <f t="shared" si="36"/>
        <v>16.294859359844814</v>
      </c>
      <c r="J96" s="48">
        <f t="shared" si="37"/>
        <v>15.969089925367321</v>
      </c>
      <c r="K96" s="380"/>
      <c r="L96" s="49">
        <f t="shared" ref="L96" si="47">SUM(H96*K96)</f>
        <v>0</v>
      </c>
      <c r="M96" s="48">
        <f t="shared" ref="M96" si="48">IF($L$8&gt;=30000,I96*K96,0)</f>
        <v>0</v>
      </c>
      <c r="N96" s="48">
        <f t="shared" ref="N96" si="49">IF($L$8&gt;=100000,K96*J96,0)</f>
        <v>0</v>
      </c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</row>
    <row r="97" spans="1:31" s="130" customFormat="1" ht="11.1" customHeight="1" outlineLevel="2">
      <c r="A97" s="47">
        <v>102121</v>
      </c>
      <c r="B97" s="406" t="s">
        <v>1789</v>
      </c>
      <c r="C97" s="406"/>
      <c r="D97" s="406"/>
      <c r="E97" s="406"/>
      <c r="F97" s="47" t="s">
        <v>2</v>
      </c>
      <c r="G97" s="47">
        <v>100</v>
      </c>
      <c r="H97" s="95">
        <v>18</v>
      </c>
      <c r="I97" s="48">
        <f t="shared" si="36"/>
        <v>17.458777885548013</v>
      </c>
      <c r="J97" s="48">
        <f t="shared" si="37"/>
        <v>17.109739205750699</v>
      </c>
      <c r="K97" s="380"/>
      <c r="L97" s="49">
        <f t="shared" ref="L97" si="50">SUM(H97*K97)</f>
        <v>0</v>
      </c>
      <c r="M97" s="48">
        <f t="shared" ref="M97" si="51">IF($L$8&gt;=30000,I97*K97,0)</f>
        <v>0</v>
      </c>
      <c r="N97" s="48">
        <f t="shared" ref="N97" si="52">IF($L$8&gt;=100000,K97*J97,0)</f>
        <v>0</v>
      </c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</row>
    <row r="98" spans="1:31" s="130" customFormat="1" ht="11.1" customHeight="1" outlineLevel="2">
      <c r="A98" s="47">
        <v>102024</v>
      </c>
      <c r="B98" s="406" t="s">
        <v>762</v>
      </c>
      <c r="C98" s="406"/>
      <c r="D98" s="406"/>
      <c r="E98" s="406"/>
      <c r="F98" s="47" t="s">
        <v>2</v>
      </c>
      <c r="G98" s="47">
        <v>40</v>
      </c>
      <c r="H98" s="95">
        <v>0</v>
      </c>
      <c r="I98" s="48">
        <f t="shared" ref="I98:I111" si="53">H98/1.031</f>
        <v>0</v>
      </c>
      <c r="J98" s="48">
        <f t="shared" si="35"/>
        <v>0</v>
      </c>
      <c r="K98" s="380"/>
      <c r="L98" s="49">
        <f t="shared" si="32"/>
        <v>0</v>
      </c>
      <c r="M98" s="48">
        <f t="shared" si="33"/>
        <v>0</v>
      </c>
      <c r="N98" s="48">
        <f t="shared" si="34"/>
        <v>0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</row>
    <row r="99" spans="1:31" s="130" customFormat="1" ht="11.1" customHeight="1" outlineLevel="2">
      <c r="A99" s="47">
        <v>102025</v>
      </c>
      <c r="B99" s="406" t="s">
        <v>761</v>
      </c>
      <c r="C99" s="406"/>
      <c r="D99" s="406"/>
      <c r="E99" s="406"/>
      <c r="F99" s="47" t="s">
        <v>2</v>
      </c>
      <c r="G99" s="47">
        <v>40</v>
      </c>
      <c r="H99" s="95">
        <v>0</v>
      </c>
      <c r="I99" s="48">
        <f t="shared" si="53"/>
        <v>0</v>
      </c>
      <c r="J99" s="48">
        <f t="shared" si="35"/>
        <v>0</v>
      </c>
      <c r="K99" s="380"/>
      <c r="L99" s="49">
        <f t="shared" si="32"/>
        <v>0</v>
      </c>
      <c r="M99" s="48">
        <f t="shared" si="33"/>
        <v>0</v>
      </c>
      <c r="N99" s="48">
        <f t="shared" si="34"/>
        <v>0</v>
      </c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</row>
    <row r="100" spans="1:31" s="130" customFormat="1" ht="11.1" customHeight="1" outlineLevel="2">
      <c r="A100" s="47">
        <v>102026</v>
      </c>
      <c r="B100" s="406" t="s">
        <v>760</v>
      </c>
      <c r="C100" s="406"/>
      <c r="D100" s="406"/>
      <c r="E100" s="406"/>
      <c r="F100" s="47" t="s">
        <v>2</v>
      </c>
      <c r="G100" s="47">
        <v>40</v>
      </c>
      <c r="H100" s="95">
        <v>0</v>
      </c>
      <c r="I100" s="48">
        <f t="shared" si="53"/>
        <v>0</v>
      </c>
      <c r="J100" s="48">
        <f t="shared" si="35"/>
        <v>0</v>
      </c>
      <c r="K100" s="380"/>
      <c r="L100" s="49">
        <f t="shared" si="32"/>
        <v>0</v>
      </c>
      <c r="M100" s="48">
        <f t="shared" si="33"/>
        <v>0</v>
      </c>
      <c r="N100" s="48">
        <f t="shared" si="34"/>
        <v>0</v>
      </c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</row>
    <row r="101" spans="1:31" s="130" customFormat="1" ht="11.1" customHeight="1" outlineLevel="2">
      <c r="A101" s="47">
        <v>102027</v>
      </c>
      <c r="B101" s="406" t="s">
        <v>767</v>
      </c>
      <c r="C101" s="406"/>
      <c r="D101" s="406"/>
      <c r="E101" s="406"/>
      <c r="F101" s="47" t="s">
        <v>2</v>
      </c>
      <c r="G101" s="47">
        <v>60</v>
      </c>
      <c r="H101" s="95">
        <v>0</v>
      </c>
      <c r="I101" s="48">
        <f t="shared" si="53"/>
        <v>0</v>
      </c>
      <c r="J101" s="48">
        <f t="shared" si="35"/>
        <v>0</v>
      </c>
      <c r="K101" s="380"/>
      <c r="L101" s="49">
        <f t="shared" si="32"/>
        <v>0</v>
      </c>
      <c r="M101" s="48">
        <f t="shared" si="33"/>
        <v>0</v>
      </c>
      <c r="N101" s="48">
        <f t="shared" si="34"/>
        <v>0</v>
      </c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</row>
    <row r="102" spans="1:31" s="130" customFormat="1" ht="11.1" customHeight="1" outlineLevel="2">
      <c r="A102" s="47">
        <v>102028</v>
      </c>
      <c r="B102" s="406" t="s">
        <v>768</v>
      </c>
      <c r="C102" s="406"/>
      <c r="D102" s="406"/>
      <c r="E102" s="406"/>
      <c r="F102" s="47" t="s">
        <v>2</v>
      </c>
      <c r="G102" s="47">
        <v>60</v>
      </c>
      <c r="H102" s="95">
        <v>0</v>
      </c>
      <c r="I102" s="48">
        <f t="shared" si="53"/>
        <v>0</v>
      </c>
      <c r="J102" s="48">
        <f t="shared" si="35"/>
        <v>0</v>
      </c>
      <c r="K102" s="380"/>
      <c r="L102" s="49">
        <f t="shared" si="32"/>
        <v>0</v>
      </c>
      <c r="M102" s="48">
        <f t="shared" si="33"/>
        <v>0</v>
      </c>
      <c r="N102" s="48">
        <f t="shared" si="34"/>
        <v>0</v>
      </c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</row>
    <row r="103" spans="1:31" s="130" customFormat="1" ht="11.1" customHeight="1" outlineLevel="2">
      <c r="A103" s="47">
        <v>102029</v>
      </c>
      <c r="B103" s="406" t="s">
        <v>763</v>
      </c>
      <c r="C103" s="406"/>
      <c r="D103" s="406"/>
      <c r="E103" s="406"/>
      <c r="F103" s="47" t="s">
        <v>2</v>
      </c>
      <c r="G103" s="47">
        <v>60</v>
      </c>
      <c r="H103" s="95">
        <v>0</v>
      </c>
      <c r="I103" s="48">
        <f t="shared" si="53"/>
        <v>0</v>
      </c>
      <c r="J103" s="48">
        <f t="shared" si="35"/>
        <v>0</v>
      </c>
      <c r="K103" s="380"/>
      <c r="L103" s="49">
        <f t="shared" si="32"/>
        <v>0</v>
      </c>
      <c r="M103" s="48">
        <f t="shared" si="33"/>
        <v>0</v>
      </c>
      <c r="N103" s="48">
        <f t="shared" si="34"/>
        <v>0</v>
      </c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</row>
    <row r="104" spans="1:31" s="130" customFormat="1" ht="11.1" customHeight="1" outlineLevel="2">
      <c r="A104" s="47">
        <v>102030</v>
      </c>
      <c r="B104" s="406" t="s">
        <v>765</v>
      </c>
      <c r="C104" s="406"/>
      <c r="D104" s="406"/>
      <c r="E104" s="406"/>
      <c r="F104" s="47" t="s">
        <v>2</v>
      </c>
      <c r="G104" s="47">
        <v>48</v>
      </c>
      <c r="H104" s="95">
        <v>0</v>
      </c>
      <c r="I104" s="48">
        <f t="shared" si="53"/>
        <v>0</v>
      </c>
      <c r="J104" s="48">
        <f t="shared" si="35"/>
        <v>0</v>
      </c>
      <c r="K104" s="380"/>
      <c r="L104" s="49">
        <f t="shared" si="32"/>
        <v>0</v>
      </c>
      <c r="M104" s="48">
        <f t="shared" si="33"/>
        <v>0</v>
      </c>
      <c r="N104" s="48">
        <f t="shared" si="34"/>
        <v>0</v>
      </c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</row>
    <row r="105" spans="1:31" s="130" customFormat="1" ht="11.1" customHeight="1" outlineLevel="2">
      <c r="A105" s="47">
        <v>102031</v>
      </c>
      <c r="B105" s="406" t="s">
        <v>764</v>
      </c>
      <c r="C105" s="406"/>
      <c r="D105" s="406"/>
      <c r="E105" s="406"/>
      <c r="F105" s="47" t="s">
        <v>2</v>
      </c>
      <c r="G105" s="47">
        <v>48</v>
      </c>
      <c r="H105" s="95">
        <v>0</v>
      </c>
      <c r="I105" s="48">
        <f t="shared" si="53"/>
        <v>0</v>
      </c>
      <c r="J105" s="48">
        <f t="shared" si="35"/>
        <v>0</v>
      </c>
      <c r="K105" s="380"/>
      <c r="L105" s="49">
        <f t="shared" si="32"/>
        <v>0</v>
      </c>
      <c r="M105" s="48">
        <f t="shared" si="33"/>
        <v>0</v>
      </c>
      <c r="N105" s="48">
        <f t="shared" si="34"/>
        <v>0</v>
      </c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</row>
    <row r="106" spans="1:31" s="130" customFormat="1" ht="11.1" customHeight="1" outlineLevel="2">
      <c r="A106" s="47">
        <v>102032</v>
      </c>
      <c r="B106" s="406" t="s">
        <v>766</v>
      </c>
      <c r="C106" s="406"/>
      <c r="D106" s="406"/>
      <c r="E106" s="406"/>
      <c r="F106" s="47" t="s">
        <v>2</v>
      </c>
      <c r="G106" s="47">
        <v>48</v>
      </c>
      <c r="H106" s="95">
        <v>0</v>
      </c>
      <c r="I106" s="48">
        <f t="shared" si="53"/>
        <v>0</v>
      </c>
      <c r="J106" s="48">
        <f t="shared" si="35"/>
        <v>0</v>
      </c>
      <c r="K106" s="380"/>
      <c r="L106" s="49">
        <f t="shared" ref="L106:L111" si="54">SUM(H106*K106)</f>
        <v>0</v>
      </c>
      <c r="M106" s="48">
        <f t="shared" ref="M106:M111" si="55">IF($L$8&gt;=30000,I106*K106,0)</f>
        <v>0</v>
      </c>
      <c r="N106" s="48">
        <f t="shared" ref="N106:N111" si="56">IF($L$8&gt;=100000,K106*J106,0)</f>
        <v>0</v>
      </c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</row>
    <row r="107" spans="1:31" s="130" customFormat="1" ht="11.1" customHeight="1" outlineLevel="2">
      <c r="A107" s="47">
        <v>102033</v>
      </c>
      <c r="B107" s="406" t="s">
        <v>770</v>
      </c>
      <c r="C107" s="406"/>
      <c r="D107" s="406"/>
      <c r="E107" s="406"/>
      <c r="F107" s="47" t="s">
        <v>2</v>
      </c>
      <c r="G107" s="47">
        <v>16</v>
      </c>
      <c r="H107" s="95">
        <v>0</v>
      </c>
      <c r="I107" s="48">
        <f t="shared" si="53"/>
        <v>0</v>
      </c>
      <c r="J107" s="48">
        <f t="shared" si="35"/>
        <v>0</v>
      </c>
      <c r="K107" s="380"/>
      <c r="L107" s="49">
        <f t="shared" si="54"/>
        <v>0</v>
      </c>
      <c r="M107" s="48">
        <f t="shared" si="55"/>
        <v>0</v>
      </c>
      <c r="N107" s="48">
        <f t="shared" si="56"/>
        <v>0</v>
      </c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</row>
    <row r="108" spans="1:31" s="130" customFormat="1" ht="11.1" customHeight="1" outlineLevel="2">
      <c r="A108" s="47">
        <v>102034</v>
      </c>
      <c r="B108" s="406" t="s">
        <v>771</v>
      </c>
      <c r="C108" s="406"/>
      <c r="D108" s="406"/>
      <c r="E108" s="406"/>
      <c r="F108" s="47" t="s">
        <v>2</v>
      </c>
      <c r="G108" s="47">
        <v>8</v>
      </c>
      <c r="H108" s="95">
        <v>0</v>
      </c>
      <c r="I108" s="48">
        <f t="shared" si="53"/>
        <v>0</v>
      </c>
      <c r="J108" s="48">
        <f t="shared" si="35"/>
        <v>0</v>
      </c>
      <c r="K108" s="380"/>
      <c r="L108" s="49">
        <f t="shared" si="54"/>
        <v>0</v>
      </c>
      <c r="M108" s="48">
        <f t="shared" si="55"/>
        <v>0</v>
      </c>
      <c r="N108" s="48">
        <f t="shared" si="56"/>
        <v>0</v>
      </c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</row>
    <row r="109" spans="1:31" s="130" customFormat="1" ht="11.1" customHeight="1" outlineLevel="2">
      <c r="A109" s="47">
        <v>102035</v>
      </c>
      <c r="B109" s="406" t="s">
        <v>772</v>
      </c>
      <c r="C109" s="406"/>
      <c r="D109" s="406"/>
      <c r="E109" s="406"/>
      <c r="F109" s="47" t="s">
        <v>2</v>
      </c>
      <c r="G109" s="47">
        <v>8</v>
      </c>
      <c r="H109" s="95">
        <v>0</v>
      </c>
      <c r="I109" s="48">
        <f t="shared" si="53"/>
        <v>0</v>
      </c>
      <c r="J109" s="48">
        <f t="shared" si="35"/>
        <v>0</v>
      </c>
      <c r="K109" s="380"/>
      <c r="L109" s="49">
        <f t="shared" si="54"/>
        <v>0</v>
      </c>
      <c r="M109" s="48">
        <f t="shared" si="55"/>
        <v>0</v>
      </c>
      <c r="N109" s="48">
        <f t="shared" si="56"/>
        <v>0</v>
      </c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</row>
    <row r="110" spans="1:31" s="130" customFormat="1" ht="11.1" customHeight="1" outlineLevel="2">
      <c r="A110" s="183">
        <v>102125</v>
      </c>
      <c r="B110" s="405" t="s">
        <v>1806</v>
      </c>
      <c r="C110" s="405"/>
      <c r="D110" s="405"/>
      <c r="E110" s="405"/>
      <c r="F110" s="183" t="s">
        <v>2</v>
      </c>
      <c r="G110" s="183">
        <v>10</v>
      </c>
      <c r="H110" s="95">
        <v>0</v>
      </c>
      <c r="I110" s="95">
        <f t="shared" ref="I110" si="57">H110/1.031</f>
        <v>0</v>
      </c>
      <c r="J110" s="95">
        <f t="shared" ref="J110" si="58">I110/1.0204</f>
        <v>0</v>
      </c>
      <c r="K110" s="380"/>
      <c r="L110" s="49">
        <f t="shared" si="54"/>
        <v>0</v>
      </c>
      <c r="M110" s="48">
        <f t="shared" si="55"/>
        <v>0</v>
      </c>
      <c r="N110" s="48">
        <f t="shared" si="56"/>
        <v>0</v>
      </c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</row>
    <row r="111" spans="1:31" s="141" customFormat="1" ht="11.1" customHeight="1" outlineLevel="2" thickBot="1">
      <c r="A111" s="52">
        <v>102036</v>
      </c>
      <c r="B111" s="406" t="s">
        <v>773</v>
      </c>
      <c r="C111" s="406"/>
      <c r="D111" s="406"/>
      <c r="E111" s="406"/>
      <c r="F111" s="52" t="s">
        <v>2</v>
      </c>
      <c r="G111" s="52">
        <v>6</v>
      </c>
      <c r="H111" s="96">
        <v>0</v>
      </c>
      <c r="I111" s="53">
        <f t="shared" si="53"/>
        <v>0</v>
      </c>
      <c r="J111" s="53">
        <f t="shared" si="35"/>
        <v>0</v>
      </c>
      <c r="K111" s="381"/>
      <c r="L111" s="55">
        <f t="shared" si="54"/>
        <v>0</v>
      </c>
      <c r="M111" s="53">
        <f t="shared" si="55"/>
        <v>0</v>
      </c>
      <c r="N111" s="53">
        <f t="shared" si="56"/>
        <v>0</v>
      </c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</row>
    <row r="112" spans="1:31" s="134" customFormat="1" ht="14.1" customHeight="1" outlineLevel="1" thickBot="1">
      <c r="A112" s="469" t="s">
        <v>504</v>
      </c>
      <c r="B112" s="469"/>
      <c r="C112" s="469"/>
      <c r="D112" s="469"/>
      <c r="E112" s="469"/>
      <c r="F112" s="469"/>
      <c r="G112" s="469"/>
      <c r="H112" s="469"/>
      <c r="I112" s="469"/>
      <c r="J112" s="469"/>
      <c r="K112" s="133"/>
      <c r="L112" s="63"/>
      <c r="M112" s="63"/>
      <c r="N112" s="63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</row>
    <row r="113" spans="1:31" s="130" customFormat="1" ht="11.1" customHeight="1" outlineLevel="2">
      <c r="A113" s="47">
        <v>102037</v>
      </c>
      <c r="B113" s="406" t="s">
        <v>832</v>
      </c>
      <c r="C113" s="406"/>
      <c r="D113" s="406"/>
      <c r="E113" s="406"/>
      <c r="F113" s="47" t="s">
        <v>2</v>
      </c>
      <c r="G113" s="47">
        <v>100</v>
      </c>
      <c r="H113" s="95">
        <v>14</v>
      </c>
      <c r="I113" s="48">
        <f t="shared" ref="I113:I121" si="59">H113/1.031</f>
        <v>13.579049466537343</v>
      </c>
      <c r="J113" s="48">
        <f t="shared" ref="J113:J119" si="60">I113/1.0204</f>
        <v>13.3075749378061</v>
      </c>
      <c r="K113" s="129"/>
      <c r="L113" s="49">
        <f t="shared" ref="L113:L121" si="61">SUM(H113*K113)</f>
        <v>0</v>
      </c>
      <c r="M113" s="48">
        <f t="shared" ref="M113:M122" si="62">IF($L$8&gt;=30000,I113*K113,0)</f>
        <v>0</v>
      </c>
      <c r="N113" s="48">
        <f t="shared" ref="N113:N122" si="63">IF($L$8&gt;=100000,K113*J113,0)</f>
        <v>0</v>
      </c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</row>
    <row r="114" spans="1:31" s="130" customFormat="1" ht="11.1" customHeight="1" outlineLevel="2">
      <c r="A114" s="47">
        <v>102038</v>
      </c>
      <c r="B114" s="406" t="s">
        <v>834</v>
      </c>
      <c r="C114" s="406"/>
      <c r="D114" s="406"/>
      <c r="E114" s="406"/>
      <c r="F114" s="47" t="s">
        <v>2</v>
      </c>
      <c r="G114" s="47">
        <v>40</v>
      </c>
      <c r="H114" s="95">
        <v>21.5</v>
      </c>
      <c r="I114" s="48">
        <f t="shared" si="59"/>
        <v>20.853540252182349</v>
      </c>
      <c r="J114" s="48">
        <f>I114/1.0204</f>
        <v>20.436632940202223</v>
      </c>
      <c r="K114" s="131"/>
      <c r="L114" s="49">
        <f t="shared" si="61"/>
        <v>0</v>
      </c>
      <c r="M114" s="48">
        <f t="shared" si="62"/>
        <v>0</v>
      </c>
      <c r="N114" s="48">
        <f t="shared" si="63"/>
        <v>0</v>
      </c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</row>
    <row r="115" spans="1:31" s="130" customFormat="1" ht="11.1" customHeight="1" outlineLevel="2">
      <c r="A115" s="47">
        <v>102039</v>
      </c>
      <c r="B115" s="406" t="s">
        <v>836</v>
      </c>
      <c r="C115" s="406"/>
      <c r="D115" s="406"/>
      <c r="E115" s="406"/>
      <c r="F115" s="47" t="s">
        <v>2</v>
      </c>
      <c r="G115" s="47">
        <v>40</v>
      </c>
      <c r="H115" s="95">
        <v>21.5</v>
      </c>
      <c r="I115" s="48">
        <f t="shared" si="59"/>
        <v>20.853540252182349</v>
      </c>
      <c r="J115" s="48">
        <f>I115/1.0204</f>
        <v>20.436632940202223</v>
      </c>
      <c r="K115" s="131"/>
      <c r="L115" s="49">
        <f t="shared" si="61"/>
        <v>0</v>
      </c>
      <c r="M115" s="48">
        <f t="shared" si="62"/>
        <v>0</v>
      </c>
      <c r="N115" s="48">
        <f t="shared" si="63"/>
        <v>0</v>
      </c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</row>
    <row r="116" spans="1:31" s="130" customFormat="1" ht="11.1" customHeight="1" outlineLevel="2">
      <c r="A116" s="47">
        <v>102040</v>
      </c>
      <c r="B116" s="406" t="s">
        <v>833</v>
      </c>
      <c r="C116" s="406"/>
      <c r="D116" s="406"/>
      <c r="E116" s="406"/>
      <c r="F116" s="47" t="s">
        <v>2</v>
      </c>
      <c r="G116" s="47">
        <v>40</v>
      </c>
      <c r="H116" s="95">
        <v>21.5</v>
      </c>
      <c r="I116" s="48">
        <f t="shared" si="59"/>
        <v>20.853540252182349</v>
      </c>
      <c r="J116" s="48">
        <f>I116/1.0204</f>
        <v>20.436632940202223</v>
      </c>
      <c r="K116" s="131"/>
      <c r="L116" s="49">
        <f t="shared" si="61"/>
        <v>0</v>
      </c>
      <c r="M116" s="48">
        <f t="shared" si="62"/>
        <v>0</v>
      </c>
      <c r="N116" s="48">
        <f t="shared" si="63"/>
        <v>0</v>
      </c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</row>
    <row r="117" spans="1:31" s="130" customFormat="1" ht="11.1" customHeight="1" outlineLevel="2">
      <c r="A117" s="47">
        <v>102041</v>
      </c>
      <c r="B117" s="406" t="s">
        <v>835</v>
      </c>
      <c r="C117" s="406"/>
      <c r="D117" s="406"/>
      <c r="E117" s="406"/>
      <c r="F117" s="47" t="s">
        <v>2</v>
      </c>
      <c r="G117" s="47">
        <v>100</v>
      </c>
      <c r="H117" s="95">
        <v>16.5</v>
      </c>
      <c r="I117" s="48">
        <f t="shared" si="59"/>
        <v>16.003879728419012</v>
      </c>
      <c r="J117" s="48">
        <f t="shared" si="60"/>
        <v>15.683927605271474</v>
      </c>
      <c r="K117" s="131"/>
      <c r="L117" s="49">
        <f t="shared" si="61"/>
        <v>0</v>
      </c>
      <c r="M117" s="48">
        <f t="shared" si="62"/>
        <v>0</v>
      </c>
      <c r="N117" s="48">
        <f t="shared" si="63"/>
        <v>0</v>
      </c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</row>
    <row r="118" spans="1:31" s="130" customFormat="1" ht="11.1" customHeight="1" outlineLevel="2">
      <c r="A118" s="47">
        <v>102042</v>
      </c>
      <c r="B118" s="406" t="s">
        <v>842</v>
      </c>
      <c r="C118" s="406"/>
      <c r="D118" s="406"/>
      <c r="E118" s="406"/>
      <c r="F118" s="47" t="s">
        <v>2</v>
      </c>
      <c r="G118" s="47">
        <v>100</v>
      </c>
      <c r="H118" s="95">
        <v>27.5</v>
      </c>
      <c r="I118" s="48">
        <f t="shared" si="59"/>
        <v>26.673132880698354</v>
      </c>
      <c r="J118" s="48">
        <f t="shared" si="60"/>
        <v>26.139879342119123</v>
      </c>
      <c r="K118" s="131"/>
      <c r="L118" s="49">
        <f t="shared" si="61"/>
        <v>0</v>
      </c>
      <c r="M118" s="48">
        <f t="shared" si="62"/>
        <v>0</v>
      </c>
      <c r="N118" s="48">
        <f t="shared" si="63"/>
        <v>0</v>
      </c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</row>
    <row r="119" spans="1:31" s="130" customFormat="1" ht="11.1" customHeight="1" outlineLevel="2">
      <c r="A119" s="47">
        <v>102043</v>
      </c>
      <c r="B119" s="406" t="s">
        <v>843</v>
      </c>
      <c r="C119" s="406"/>
      <c r="D119" s="406"/>
      <c r="E119" s="406"/>
      <c r="F119" s="47" t="s">
        <v>2</v>
      </c>
      <c r="G119" s="47">
        <v>40</v>
      </c>
      <c r="H119" s="95">
        <v>34</v>
      </c>
      <c r="I119" s="48">
        <f>H119/1.031</f>
        <v>32.977691561590689</v>
      </c>
      <c r="J119" s="48">
        <f t="shared" si="60"/>
        <v>32.318396277529096</v>
      </c>
      <c r="K119" s="131"/>
      <c r="L119" s="49">
        <f>SUM(H119*K119)</f>
        <v>0</v>
      </c>
      <c r="M119" s="48">
        <f t="shared" si="62"/>
        <v>0</v>
      </c>
      <c r="N119" s="48">
        <f t="shared" si="63"/>
        <v>0</v>
      </c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</row>
    <row r="120" spans="1:31" s="130" customFormat="1" ht="11.1" customHeight="1" outlineLevel="2">
      <c r="A120" s="47">
        <v>102044</v>
      </c>
      <c r="B120" s="406" t="s">
        <v>844</v>
      </c>
      <c r="C120" s="406"/>
      <c r="D120" s="406"/>
      <c r="E120" s="406"/>
      <c r="F120" s="47" t="s">
        <v>2</v>
      </c>
      <c r="G120" s="47">
        <v>40</v>
      </c>
      <c r="H120" s="95">
        <v>34</v>
      </c>
      <c r="I120" s="48">
        <f t="shared" si="59"/>
        <v>32.977691561590689</v>
      </c>
      <c r="J120" s="48">
        <f>I120/1.0204</f>
        <v>32.318396277529096</v>
      </c>
      <c r="K120" s="131"/>
      <c r="L120" s="49">
        <f t="shared" si="61"/>
        <v>0</v>
      </c>
      <c r="M120" s="48">
        <f t="shared" si="62"/>
        <v>0</v>
      </c>
      <c r="N120" s="48">
        <f t="shared" si="63"/>
        <v>0</v>
      </c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</row>
    <row r="121" spans="1:31" s="130" customFormat="1" ht="11.1" customHeight="1" outlineLevel="2">
      <c r="A121" s="47">
        <v>102045</v>
      </c>
      <c r="B121" s="406" t="s">
        <v>845</v>
      </c>
      <c r="C121" s="406"/>
      <c r="D121" s="406"/>
      <c r="E121" s="406"/>
      <c r="F121" s="47" t="s">
        <v>2</v>
      </c>
      <c r="G121" s="47">
        <v>40</v>
      </c>
      <c r="H121" s="95">
        <v>34</v>
      </c>
      <c r="I121" s="48">
        <f t="shared" si="59"/>
        <v>32.977691561590689</v>
      </c>
      <c r="J121" s="48">
        <f>I121/1.0204</f>
        <v>32.318396277529096</v>
      </c>
      <c r="K121" s="131"/>
      <c r="L121" s="49">
        <f t="shared" si="61"/>
        <v>0</v>
      </c>
      <c r="M121" s="48">
        <f t="shared" si="62"/>
        <v>0</v>
      </c>
      <c r="N121" s="48">
        <f t="shared" si="63"/>
        <v>0</v>
      </c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</row>
    <row r="122" spans="1:31" s="141" customFormat="1" ht="11.1" customHeight="1" outlineLevel="2" thickBot="1">
      <c r="A122" s="52">
        <v>102046</v>
      </c>
      <c r="B122" s="406" t="s">
        <v>846</v>
      </c>
      <c r="C122" s="406"/>
      <c r="D122" s="406"/>
      <c r="E122" s="406"/>
      <c r="F122" s="52" t="s">
        <v>2</v>
      </c>
      <c r="G122" s="52">
        <v>40</v>
      </c>
      <c r="H122" s="95">
        <v>34</v>
      </c>
      <c r="I122" s="53">
        <f>H122/1.031</f>
        <v>32.977691561590689</v>
      </c>
      <c r="J122" s="53">
        <f>I122/1.0204</f>
        <v>32.318396277529096</v>
      </c>
      <c r="K122" s="147"/>
      <c r="L122" s="55">
        <f>SUM(H122*K122)</f>
        <v>0</v>
      </c>
      <c r="M122" s="53">
        <f t="shared" si="62"/>
        <v>0</v>
      </c>
      <c r="N122" s="53">
        <f t="shared" si="63"/>
        <v>0</v>
      </c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</row>
    <row r="123" spans="1:31" s="134" customFormat="1" ht="14.1" customHeight="1" outlineLevel="1" thickBot="1">
      <c r="A123" s="437" t="s">
        <v>505</v>
      </c>
      <c r="B123" s="437"/>
      <c r="C123" s="437"/>
      <c r="D123" s="437"/>
      <c r="E123" s="437"/>
      <c r="F123" s="437"/>
      <c r="G123" s="437"/>
      <c r="H123" s="437"/>
      <c r="I123" s="437"/>
      <c r="J123" s="437"/>
      <c r="K123" s="133"/>
      <c r="L123" s="63"/>
      <c r="M123" s="63"/>
      <c r="N123" s="63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</row>
    <row r="124" spans="1:31" s="130" customFormat="1" ht="11.1" customHeight="1" outlineLevel="2">
      <c r="A124" s="47">
        <v>102047</v>
      </c>
      <c r="B124" s="406" t="s">
        <v>285</v>
      </c>
      <c r="C124" s="406"/>
      <c r="D124" s="406"/>
      <c r="E124" s="406"/>
      <c r="F124" s="47" t="s">
        <v>2</v>
      </c>
      <c r="G124" s="47">
        <v>80</v>
      </c>
      <c r="H124" s="95">
        <v>0</v>
      </c>
      <c r="I124" s="48">
        <f t="shared" ref="I124:I135" si="64">H124/1.031</f>
        <v>0</v>
      </c>
      <c r="J124" s="48">
        <f t="shared" ref="J124:J135" si="65">I124/1.0204</f>
        <v>0</v>
      </c>
      <c r="K124" s="129"/>
      <c r="L124" s="49">
        <f t="shared" ref="L124:L156" si="66">SUM(H124*K124)</f>
        <v>0</v>
      </c>
      <c r="M124" s="48">
        <f t="shared" ref="M124:M156" si="67">IF($L$8&gt;=30000,I124*K124,0)</f>
        <v>0</v>
      </c>
      <c r="N124" s="48">
        <f t="shared" ref="N124:N156" si="68">IF($L$8&gt;=100000,K124*J124,0)</f>
        <v>0</v>
      </c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</row>
    <row r="125" spans="1:31" s="130" customFormat="1" ht="11.1" customHeight="1" outlineLevel="2">
      <c r="A125" s="47">
        <v>102048</v>
      </c>
      <c r="B125" s="406" t="s">
        <v>286</v>
      </c>
      <c r="C125" s="406"/>
      <c r="D125" s="406"/>
      <c r="E125" s="406"/>
      <c r="F125" s="47" t="s">
        <v>2</v>
      </c>
      <c r="G125" s="47">
        <v>80</v>
      </c>
      <c r="H125" s="95">
        <v>0</v>
      </c>
      <c r="I125" s="48">
        <f t="shared" si="64"/>
        <v>0</v>
      </c>
      <c r="J125" s="48">
        <f t="shared" si="65"/>
        <v>0</v>
      </c>
      <c r="K125" s="131"/>
      <c r="L125" s="49">
        <f t="shared" si="66"/>
        <v>0</v>
      </c>
      <c r="M125" s="48">
        <f t="shared" si="67"/>
        <v>0</v>
      </c>
      <c r="N125" s="48">
        <f t="shared" si="68"/>
        <v>0</v>
      </c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</row>
    <row r="126" spans="1:31" s="130" customFormat="1" ht="11.1" customHeight="1" outlineLevel="2">
      <c r="A126" s="47">
        <v>102049</v>
      </c>
      <c r="B126" s="406" t="s">
        <v>287</v>
      </c>
      <c r="C126" s="406"/>
      <c r="D126" s="406"/>
      <c r="E126" s="406"/>
      <c r="F126" s="47" t="s">
        <v>2</v>
      </c>
      <c r="G126" s="47">
        <v>80</v>
      </c>
      <c r="H126" s="95">
        <v>0</v>
      </c>
      <c r="I126" s="48">
        <f t="shared" si="64"/>
        <v>0</v>
      </c>
      <c r="J126" s="48">
        <f t="shared" si="65"/>
        <v>0</v>
      </c>
      <c r="K126" s="131"/>
      <c r="L126" s="49">
        <f t="shared" si="66"/>
        <v>0</v>
      </c>
      <c r="M126" s="48">
        <f t="shared" si="67"/>
        <v>0</v>
      </c>
      <c r="N126" s="48">
        <f t="shared" si="68"/>
        <v>0</v>
      </c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</row>
    <row r="127" spans="1:31" s="130" customFormat="1" ht="11.1" customHeight="1" outlineLevel="2">
      <c r="A127" s="47">
        <v>102050</v>
      </c>
      <c r="B127" s="406" t="s">
        <v>288</v>
      </c>
      <c r="C127" s="406"/>
      <c r="D127" s="406"/>
      <c r="E127" s="406"/>
      <c r="F127" s="47" t="s">
        <v>2</v>
      </c>
      <c r="G127" s="47">
        <v>80</v>
      </c>
      <c r="H127" s="95">
        <v>0</v>
      </c>
      <c r="I127" s="48">
        <f t="shared" si="64"/>
        <v>0</v>
      </c>
      <c r="J127" s="48">
        <f t="shared" si="65"/>
        <v>0</v>
      </c>
      <c r="K127" s="131"/>
      <c r="L127" s="49">
        <f t="shared" si="66"/>
        <v>0</v>
      </c>
      <c r="M127" s="48">
        <f t="shared" si="67"/>
        <v>0</v>
      </c>
      <c r="N127" s="48">
        <f t="shared" si="68"/>
        <v>0</v>
      </c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</row>
    <row r="128" spans="1:31" s="130" customFormat="1" ht="11.1" customHeight="1" outlineLevel="2">
      <c r="A128" s="47">
        <v>102051</v>
      </c>
      <c r="B128" s="406" t="s">
        <v>289</v>
      </c>
      <c r="C128" s="406"/>
      <c r="D128" s="406"/>
      <c r="E128" s="406"/>
      <c r="F128" s="47" t="s">
        <v>2</v>
      </c>
      <c r="G128" s="47">
        <v>80</v>
      </c>
      <c r="H128" s="95">
        <v>0</v>
      </c>
      <c r="I128" s="48">
        <f t="shared" si="64"/>
        <v>0</v>
      </c>
      <c r="J128" s="48">
        <f t="shared" si="65"/>
        <v>0</v>
      </c>
      <c r="K128" s="131"/>
      <c r="L128" s="49">
        <f t="shared" si="66"/>
        <v>0</v>
      </c>
      <c r="M128" s="48">
        <f t="shared" si="67"/>
        <v>0</v>
      </c>
      <c r="N128" s="48">
        <f t="shared" si="68"/>
        <v>0</v>
      </c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</row>
    <row r="129" spans="1:31" s="130" customFormat="1" ht="11.1" customHeight="1" outlineLevel="2">
      <c r="A129" s="47">
        <v>102052</v>
      </c>
      <c r="B129" s="406" t="s">
        <v>290</v>
      </c>
      <c r="C129" s="406"/>
      <c r="D129" s="406"/>
      <c r="E129" s="406"/>
      <c r="F129" s="47" t="s">
        <v>2</v>
      </c>
      <c r="G129" s="47">
        <v>80</v>
      </c>
      <c r="H129" s="95">
        <v>0</v>
      </c>
      <c r="I129" s="48">
        <f t="shared" si="64"/>
        <v>0</v>
      </c>
      <c r="J129" s="48">
        <f t="shared" si="65"/>
        <v>0</v>
      </c>
      <c r="K129" s="132"/>
      <c r="L129" s="49">
        <f t="shared" si="66"/>
        <v>0</v>
      </c>
      <c r="M129" s="48">
        <f t="shared" si="67"/>
        <v>0</v>
      </c>
      <c r="N129" s="48">
        <f t="shared" si="68"/>
        <v>0</v>
      </c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</row>
    <row r="130" spans="1:31" s="130" customFormat="1" ht="11.1" customHeight="1" outlineLevel="2">
      <c r="A130" s="47">
        <v>102053</v>
      </c>
      <c r="B130" s="406" t="s">
        <v>291</v>
      </c>
      <c r="C130" s="406"/>
      <c r="D130" s="406"/>
      <c r="E130" s="406"/>
      <c r="F130" s="47" t="s">
        <v>2</v>
      </c>
      <c r="G130" s="47">
        <v>40</v>
      </c>
      <c r="H130" s="95">
        <v>0</v>
      </c>
      <c r="I130" s="48">
        <f t="shared" si="64"/>
        <v>0</v>
      </c>
      <c r="J130" s="48">
        <f t="shared" si="65"/>
        <v>0</v>
      </c>
      <c r="K130" s="131"/>
      <c r="L130" s="49">
        <f t="shared" si="66"/>
        <v>0</v>
      </c>
      <c r="M130" s="48">
        <f t="shared" si="67"/>
        <v>0</v>
      </c>
      <c r="N130" s="48">
        <f t="shared" si="68"/>
        <v>0</v>
      </c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</row>
    <row r="131" spans="1:31" s="130" customFormat="1" ht="11.1" customHeight="1" outlineLevel="2">
      <c r="A131" s="47">
        <v>102054</v>
      </c>
      <c r="B131" s="406" t="s">
        <v>292</v>
      </c>
      <c r="C131" s="406"/>
      <c r="D131" s="406"/>
      <c r="E131" s="406"/>
      <c r="F131" s="47" t="s">
        <v>2</v>
      </c>
      <c r="G131" s="47">
        <v>40</v>
      </c>
      <c r="H131" s="95">
        <v>0</v>
      </c>
      <c r="I131" s="48">
        <f t="shared" si="64"/>
        <v>0</v>
      </c>
      <c r="J131" s="48">
        <f t="shared" si="65"/>
        <v>0</v>
      </c>
      <c r="K131" s="135"/>
      <c r="L131" s="49">
        <f t="shared" si="66"/>
        <v>0</v>
      </c>
      <c r="M131" s="48">
        <f t="shared" si="67"/>
        <v>0</v>
      </c>
      <c r="N131" s="48">
        <f t="shared" si="68"/>
        <v>0</v>
      </c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</row>
    <row r="132" spans="1:31" s="130" customFormat="1" ht="11.1" customHeight="1" outlineLevel="2">
      <c r="A132" s="47">
        <v>102055</v>
      </c>
      <c r="B132" s="406" t="s">
        <v>293</v>
      </c>
      <c r="C132" s="406"/>
      <c r="D132" s="406"/>
      <c r="E132" s="406"/>
      <c r="F132" s="47" t="s">
        <v>2</v>
      </c>
      <c r="G132" s="47">
        <v>40</v>
      </c>
      <c r="H132" s="95">
        <v>0</v>
      </c>
      <c r="I132" s="48">
        <f t="shared" si="64"/>
        <v>0</v>
      </c>
      <c r="J132" s="48">
        <f t="shared" si="65"/>
        <v>0</v>
      </c>
      <c r="K132" s="131"/>
      <c r="L132" s="49">
        <f t="shared" si="66"/>
        <v>0</v>
      </c>
      <c r="M132" s="48">
        <f t="shared" si="67"/>
        <v>0</v>
      </c>
      <c r="N132" s="48">
        <f t="shared" si="68"/>
        <v>0</v>
      </c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</row>
    <row r="133" spans="1:31" s="130" customFormat="1" ht="11.1" customHeight="1" outlineLevel="2">
      <c r="A133" s="47">
        <v>102056</v>
      </c>
      <c r="B133" s="406" t="s">
        <v>294</v>
      </c>
      <c r="C133" s="406"/>
      <c r="D133" s="406"/>
      <c r="E133" s="406"/>
      <c r="F133" s="47" t="s">
        <v>2</v>
      </c>
      <c r="G133" s="47">
        <v>40</v>
      </c>
      <c r="H133" s="95">
        <v>0</v>
      </c>
      <c r="I133" s="48">
        <f t="shared" si="64"/>
        <v>0</v>
      </c>
      <c r="J133" s="48">
        <f t="shared" si="65"/>
        <v>0</v>
      </c>
      <c r="K133" s="132"/>
      <c r="L133" s="51">
        <f t="shared" si="66"/>
        <v>0</v>
      </c>
      <c r="M133" s="48">
        <f t="shared" si="67"/>
        <v>0</v>
      </c>
      <c r="N133" s="48">
        <f t="shared" si="68"/>
        <v>0</v>
      </c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</row>
    <row r="134" spans="1:31" s="130" customFormat="1" ht="11.1" customHeight="1" outlineLevel="2">
      <c r="A134" s="47">
        <v>102057</v>
      </c>
      <c r="B134" s="406" t="s">
        <v>295</v>
      </c>
      <c r="C134" s="406"/>
      <c r="D134" s="406"/>
      <c r="E134" s="406"/>
      <c r="F134" s="47" t="s">
        <v>2</v>
      </c>
      <c r="G134" s="47">
        <v>40</v>
      </c>
      <c r="H134" s="95">
        <v>0</v>
      </c>
      <c r="I134" s="48">
        <f t="shared" si="64"/>
        <v>0</v>
      </c>
      <c r="J134" s="48">
        <f t="shared" si="65"/>
        <v>0</v>
      </c>
      <c r="K134" s="131"/>
      <c r="L134" s="49">
        <f t="shared" si="66"/>
        <v>0</v>
      </c>
      <c r="M134" s="48">
        <f t="shared" si="67"/>
        <v>0</v>
      </c>
      <c r="N134" s="48">
        <f t="shared" si="68"/>
        <v>0</v>
      </c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</row>
    <row r="135" spans="1:31" s="130" customFormat="1" ht="11.1" customHeight="1" outlineLevel="2">
      <c r="A135" s="47">
        <v>102058</v>
      </c>
      <c r="B135" s="406" t="s">
        <v>296</v>
      </c>
      <c r="C135" s="406"/>
      <c r="D135" s="406"/>
      <c r="E135" s="406"/>
      <c r="F135" s="47" t="s">
        <v>2</v>
      </c>
      <c r="G135" s="47">
        <v>40</v>
      </c>
      <c r="H135" s="95">
        <v>0</v>
      </c>
      <c r="I135" s="48">
        <f t="shared" si="64"/>
        <v>0</v>
      </c>
      <c r="J135" s="48">
        <f t="shared" si="65"/>
        <v>0</v>
      </c>
      <c r="K135" s="132"/>
      <c r="L135" s="51">
        <f t="shared" si="66"/>
        <v>0</v>
      </c>
      <c r="M135" s="48">
        <f t="shared" si="67"/>
        <v>0</v>
      </c>
      <c r="N135" s="48">
        <f t="shared" si="68"/>
        <v>0</v>
      </c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</row>
    <row r="136" spans="1:31" s="130" customFormat="1" ht="11.1" customHeight="1" outlineLevel="2">
      <c r="A136" s="47">
        <v>102059</v>
      </c>
      <c r="B136" s="406" t="s">
        <v>778</v>
      </c>
      <c r="C136" s="406"/>
      <c r="D136" s="406"/>
      <c r="E136" s="406"/>
      <c r="F136" s="47" t="s">
        <v>2</v>
      </c>
      <c r="G136" s="47">
        <v>80</v>
      </c>
      <c r="H136" s="95">
        <v>0</v>
      </c>
      <c r="I136" s="48">
        <f t="shared" ref="I136:I142" si="69">H136/1.031</f>
        <v>0</v>
      </c>
      <c r="J136" s="48">
        <f t="shared" ref="J136:J142" si="70">I136/1.0204</f>
        <v>0</v>
      </c>
      <c r="K136" s="132"/>
      <c r="L136" s="51">
        <f t="shared" si="66"/>
        <v>0</v>
      </c>
      <c r="M136" s="48">
        <f t="shared" si="67"/>
        <v>0</v>
      </c>
      <c r="N136" s="48">
        <f t="shared" si="68"/>
        <v>0</v>
      </c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</row>
    <row r="137" spans="1:31" s="130" customFormat="1" ht="11.1" customHeight="1" outlineLevel="2">
      <c r="A137" s="47">
        <v>102060</v>
      </c>
      <c r="B137" s="406" t="s">
        <v>779</v>
      </c>
      <c r="C137" s="406"/>
      <c r="D137" s="406"/>
      <c r="E137" s="406"/>
      <c r="F137" s="47" t="s">
        <v>2</v>
      </c>
      <c r="G137" s="47">
        <v>80</v>
      </c>
      <c r="H137" s="95">
        <v>0</v>
      </c>
      <c r="I137" s="48">
        <f t="shared" si="69"/>
        <v>0</v>
      </c>
      <c r="J137" s="48">
        <f t="shared" si="70"/>
        <v>0</v>
      </c>
      <c r="K137" s="132"/>
      <c r="L137" s="51">
        <f t="shared" si="66"/>
        <v>0</v>
      </c>
      <c r="M137" s="48">
        <f t="shared" si="67"/>
        <v>0</v>
      </c>
      <c r="N137" s="48">
        <f t="shared" si="68"/>
        <v>0</v>
      </c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</row>
    <row r="138" spans="1:31" s="130" customFormat="1" ht="11.1" customHeight="1" outlineLevel="2">
      <c r="A138" s="47">
        <v>102061</v>
      </c>
      <c r="B138" s="406" t="s">
        <v>780</v>
      </c>
      <c r="C138" s="406"/>
      <c r="D138" s="406"/>
      <c r="E138" s="406"/>
      <c r="F138" s="47" t="s">
        <v>2</v>
      </c>
      <c r="G138" s="47">
        <v>80</v>
      </c>
      <c r="H138" s="95">
        <v>0</v>
      </c>
      <c r="I138" s="48">
        <f t="shared" si="69"/>
        <v>0</v>
      </c>
      <c r="J138" s="48">
        <f t="shared" si="70"/>
        <v>0</v>
      </c>
      <c r="K138" s="132"/>
      <c r="L138" s="51">
        <f t="shared" si="66"/>
        <v>0</v>
      </c>
      <c r="M138" s="48">
        <f t="shared" si="67"/>
        <v>0</v>
      </c>
      <c r="N138" s="48">
        <f t="shared" si="68"/>
        <v>0</v>
      </c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</row>
    <row r="139" spans="1:31" s="130" customFormat="1" ht="11.1" customHeight="1" outlineLevel="2">
      <c r="A139" s="47">
        <v>102062</v>
      </c>
      <c r="B139" s="406" t="s">
        <v>781</v>
      </c>
      <c r="C139" s="406"/>
      <c r="D139" s="406"/>
      <c r="E139" s="406"/>
      <c r="F139" s="47" t="s">
        <v>2</v>
      </c>
      <c r="G139" s="47">
        <v>40</v>
      </c>
      <c r="H139" s="95">
        <v>0</v>
      </c>
      <c r="I139" s="48">
        <f t="shared" si="69"/>
        <v>0</v>
      </c>
      <c r="J139" s="48">
        <f t="shared" si="70"/>
        <v>0</v>
      </c>
      <c r="K139" s="132"/>
      <c r="L139" s="51">
        <f t="shared" si="66"/>
        <v>0</v>
      </c>
      <c r="M139" s="48">
        <f t="shared" si="67"/>
        <v>0</v>
      </c>
      <c r="N139" s="48">
        <f t="shared" si="68"/>
        <v>0</v>
      </c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</row>
    <row r="140" spans="1:31" s="130" customFormat="1" ht="11.1" customHeight="1" outlineLevel="2">
      <c r="A140" s="47">
        <v>102063</v>
      </c>
      <c r="B140" s="406" t="s">
        <v>782</v>
      </c>
      <c r="C140" s="406"/>
      <c r="D140" s="406"/>
      <c r="E140" s="406"/>
      <c r="F140" s="47" t="s">
        <v>2</v>
      </c>
      <c r="G140" s="47">
        <v>160</v>
      </c>
      <c r="H140" s="95">
        <v>0</v>
      </c>
      <c r="I140" s="48">
        <f t="shared" si="69"/>
        <v>0</v>
      </c>
      <c r="J140" s="48">
        <f t="shared" si="70"/>
        <v>0</v>
      </c>
      <c r="K140" s="132"/>
      <c r="L140" s="51">
        <f t="shared" si="66"/>
        <v>0</v>
      </c>
      <c r="M140" s="48">
        <f t="shared" si="67"/>
        <v>0</v>
      </c>
      <c r="N140" s="48">
        <f t="shared" si="68"/>
        <v>0</v>
      </c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</row>
    <row r="141" spans="1:31" s="130" customFormat="1" ht="11.1" customHeight="1" outlineLevel="2">
      <c r="A141" s="47">
        <v>102064</v>
      </c>
      <c r="B141" s="406" t="s">
        <v>783</v>
      </c>
      <c r="C141" s="406"/>
      <c r="D141" s="406"/>
      <c r="E141" s="406"/>
      <c r="F141" s="47" t="s">
        <v>2</v>
      </c>
      <c r="G141" s="47">
        <v>20</v>
      </c>
      <c r="H141" s="95">
        <v>0</v>
      </c>
      <c r="I141" s="48">
        <f t="shared" si="69"/>
        <v>0</v>
      </c>
      <c r="J141" s="48">
        <f t="shared" si="70"/>
        <v>0</v>
      </c>
      <c r="K141" s="132"/>
      <c r="L141" s="51">
        <f t="shared" si="66"/>
        <v>0</v>
      </c>
      <c r="M141" s="48">
        <f t="shared" si="67"/>
        <v>0</v>
      </c>
      <c r="N141" s="48">
        <f t="shared" si="68"/>
        <v>0</v>
      </c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</row>
    <row r="142" spans="1:31" s="130" customFormat="1" ht="11.1" customHeight="1" outlineLevel="2">
      <c r="A142" s="47">
        <v>102098</v>
      </c>
      <c r="B142" s="478" t="s">
        <v>1475</v>
      </c>
      <c r="C142" s="478"/>
      <c r="D142" s="478"/>
      <c r="E142" s="478"/>
      <c r="F142" s="47" t="s">
        <v>2</v>
      </c>
      <c r="G142" s="47">
        <v>80</v>
      </c>
      <c r="H142" s="95">
        <v>0</v>
      </c>
      <c r="I142" s="48">
        <f t="shared" si="69"/>
        <v>0</v>
      </c>
      <c r="J142" s="48">
        <f t="shared" si="70"/>
        <v>0</v>
      </c>
      <c r="K142" s="132"/>
      <c r="L142" s="51">
        <f t="shared" si="66"/>
        <v>0</v>
      </c>
      <c r="M142" s="48">
        <f t="shared" si="67"/>
        <v>0</v>
      </c>
      <c r="N142" s="48">
        <f t="shared" si="68"/>
        <v>0</v>
      </c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</row>
    <row r="143" spans="1:31" s="130" customFormat="1" ht="11.1" customHeight="1" outlineLevel="2">
      <c r="A143" s="47">
        <v>102099</v>
      </c>
      <c r="B143" s="478" t="s">
        <v>1476</v>
      </c>
      <c r="C143" s="478"/>
      <c r="D143" s="478"/>
      <c r="E143" s="478"/>
      <c r="F143" s="47" t="s">
        <v>2</v>
      </c>
      <c r="G143" s="47">
        <v>80</v>
      </c>
      <c r="H143" s="95">
        <v>0</v>
      </c>
      <c r="I143" s="48">
        <f>H143/1.031</f>
        <v>0</v>
      </c>
      <c r="J143" s="48">
        <f>I143/1.0204</f>
        <v>0</v>
      </c>
      <c r="K143" s="132"/>
      <c r="L143" s="51">
        <f>SUM(H143*K143)</f>
        <v>0</v>
      </c>
      <c r="M143" s="48">
        <f>IF($L$8&gt;=30000,I143*K143,0)</f>
        <v>0</v>
      </c>
      <c r="N143" s="48">
        <f>IF($L$8&gt;=100000,K143*J143,0)</f>
        <v>0</v>
      </c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</row>
    <row r="144" spans="1:31" s="130" customFormat="1" ht="11.1" customHeight="1" outlineLevel="2">
      <c r="A144" s="47">
        <v>102100</v>
      </c>
      <c r="B144" s="478" t="s">
        <v>1477</v>
      </c>
      <c r="C144" s="478"/>
      <c r="D144" s="478"/>
      <c r="E144" s="478"/>
      <c r="F144" s="47" t="s">
        <v>2</v>
      </c>
      <c r="G144" s="47">
        <v>80</v>
      </c>
      <c r="H144" s="95">
        <v>0</v>
      </c>
      <c r="I144" s="48">
        <f>H144/1.031</f>
        <v>0</v>
      </c>
      <c r="J144" s="48">
        <f>I144/1.0204</f>
        <v>0</v>
      </c>
      <c r="K144" s="132"/>
      <c r="L144" s="51">
        <f>SUM(H144*K144)</f>
        <v>0</v>
      </c>
      <c r="M144" s="48">
        <f>IF($L$8&gt;=30000,I144*K144,0)</f>
        <v>0</v>
      </c>
      <c r="N144" s="48">
        <f>IF($L$8&gt;=100000,K144*J144,0)</f>
        <v>0</v>
      </c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</row>
    <row r="145" spans="1:31" s="130" customFormat="1" ht="11.1" customHeight="1" outlineLevel="2">
      <c r="A145" s="47">
        <v>102101</v>
      </c>
      <c r="B145" s="478" t="s">
        <v>1478</v>
      </c>
      <c r="C145" s="478"/>
      <c r="D145" s="478"/>
      <c r="E145" s="478"/>
      <c r="F145" s="47" t="s">
        <v>2</v>
      </c>
      <c r="G145" s="47">
        <v>80</v>
      </c>
      <c r="H145" s="95">
        <v>0</v>
      </c>
      <c r="I145" s="48">
        <f>H145/1.031</f>
        <v>0</v>
      </c>
      <c r="J145" s="48">
        <f>I145/1.0204</f>
        <v>0</v>
      </c>
      <c r="K145" s="132"/>
      <c r="L145" s="51">
        <f>SUM(H145*K145)</f>
        <v>0</v>
      </c>
      <c r="M145" s="48">
        <f>IF($L$8&gt;=30000,I145*K145,0)</f>
        <v>0</v>
      </c>
      <c r="N145" s="48">
        <f>IF($L$8&gt;=100000,K145*J145,0)</f>
        <v>0</v>
      </c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</row>
    <row r="146" spans="1:31" s="130" customFormat="1" ht="11.1" customHeight="1" outlineLevel="2">
      <c r="A146" s="47">
        <v>102065</v>
      </c>
      <c r="B146" s="406" t="s">
        <v>307</v>
      </c>
      <c r="C146" s="406"/>
      <c r="D146" s="406"/>
      <c r="E146" s="406"/>
      <c r="F146" s="47" t="s">
        <v>2</v>
      </c>
      <c r="G146" s="47">
        <v>160</v>
      </c>
      <c r="H146" s="95">
        <v>0</v>
      </c>
      <c r="I146" s="48">
        <f t="shared" ref="I146:I156" si="71">H146/1.031</f>
        <v>0</v>
      </c>
      <c r="J146" s="48">
        <f t="shared" ref="J146:J156" si="72">I146/1.0204</f>
        <v>0</v>
      </c>
      <c r="K146" s="131"/>
      <c r="L146" s="49">
        <f t="shared" si="66"/>
        <v>0</v>
      </c>
      <c r="M146" s="48">
        <f t="shared" si="67"/>
        <v>0</v>
      </c>
      <c r="N146" s="48">
        <f t="shared" si="68"/>
        <v>0</v>
      </c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</row>
    <row r="147" spans="1:31" s="130" customFormat="1" ht="11.1" customHeight="1" outlineLevel="2">
      <c r="A147" s="47">
        <v>102066</v>
      </c>
      <c r="B147" s="406" t="s">
        <v>302</v>
      </c>
      <c r="C147" s="406"/>
      <c r="D147" s="406"/>
      <c r="E147" s="406"/>
      <c r="F147" s="47" t="s">
        <v>2</v>
      </c>
      <c r="G147" s="47">
        <v>160</v>
      </c>
      <c r="H147" s="95">
        <v>0</v>
      </c>
      <c r="I147" s="48">
        <f t="shared" si="71"/>
        <v>0</v>
      </c>
      <c r="J147" s="48">
        <f t="shared" si="72"/>
        <v>0</v>
      </c>
      <c r="K147" s="131"/>
      <c r="L147" s="49">
        <f t="shared" si="66"/>
        <v>0</v>
      </c>
      <c r="M147" s="48">
        <f t="shared" si="67"/>
        <v>0</v>
      </c>
      <c r="N147" s="48">
        <f t="shared" si="68"/>
        <v>0</v>
      </c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</row>
    <row r="148" spans="1:31" s="130" customFormat="1" ht="11.1" customHeight="1" outlineLevel="2">
      <c r="A148" s="47">
        <v>102067</v>
      </c>
      <c r="B148" s="406" t="s">
        <v>308</v>
      </c>
      <c r="C148" s="406"/>
      <c r="D148" s="406"/>
      <c r="E148" s="406"/>
      <c r="F148" s="47" t="s">
        <v>2</v>
      </c>
      <c r="G148" s="47">
        <v>160</v>
      </c>
      <c r="H148" s="95">
        <v>0</v>
      </c>
      <c r="I148" s="48">
        <f t="shared" si="71"/>
        <v>0</v>
      </c>
      <c r="J148" s="48">
        <f t="shared" si="72"/>
        <v>0</v>
      </c>
      <c r="K148" s="131"/>
      <c r="L148" s="49">
        <f t="shared" si="66"/>
        <v>0</v>
      </c>
      <c r="M148" s="48">
        <f t="shared" si="67"/>
        <v>0</v>
      </c>
      <c r="N148" s="48">
        <f t="shared" si="68"/>
        <v>0</v>
      </c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</row>
    <row r="149" spans="1:31" s="130" customFormat="1" ht="11.1" customHeight="1" outlineLevel="2">
      <c r="A149" s="47">
        <v>102102</v>
      </c>
      <c r="B149" s="472" t="s">
        <v>1479</v>
      </c>
      <c r="C149" s="472"/>
      <c r="D149" s="472"/>
      <c r="E149" s="472"/>
      <c r="F149" s="47" t="s">
        <v>2</v>
      </c>
      <c r="G149" s="47">
        <v>160</v>
      </c>
      <c r="H149" s="95">
        <v>0</v>
      </c>
      <c r="I149" s="48">
        <f t="shared" si="71"/>
        <v>0</v>
      </c>
      <c r="J149" s="48">
        <f t="shared" si="72"/>
        <v>0</v>
      </c>
      <c r="K149" s="131"/>
      <c r="L149" s="49">
        <f t="shared" si="66"/>
        <v>0</v>
      </c>
      <c r="M149" s="48">
        <f t="shared" si="67"/>
        <v>0</v>
      </c>
      <c r="N149" s="48">
        <f t="shared" si="68"/>
        <v>0</v>
      </c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</row>
    <row r="150" spans="1:31" s="130" customFormat="1" ht="11.1" customHeight="1" outlineLevel="2">
      <c r="A150" s="47">
        <v>102068</v>
      </c>
      <c r="B150" s="406" t="s">
        <v>304</v>
      </c>
      <c r="C150" s="406"/>
      <c r="D150" s="406"/>
      <c r="E150" s="406"/>
      <c r="F150" s="47" t="s">
        <v>2</v>
      </c>
      <c r="G150" s="47">
        <v>80</v>
      </c>
      <c r="H150" s="95">
        <v>0</v>
      </c>
      <c r="I150" s="48">
        <f t="shared" si="71"/>
        <v>0</v>
      </c>
      <c r="J150" s="48">
        <f t="shared" si="72"/>
        <v>0</v>
      </c>
      <c r="K150" s="131"/>
      <c r="L150" s="49">
        <f t="shared" si="66"/>
        <v>0</v>
      </c>
      <c r="M150" s="48">
        <f t="shared" si="67"/>
        <v>0</v>
      </c>
      <c r="N150" s="48">
        <f t="shared" si="68"/>
        <v>0</v>
      </c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</row>
    <row r="151" spans="1:31" s="130" customFormat="1" ht="11.1" customHeight="1" outlineLevel="2">
      <c r="A151" s="47">
        <v>102069</v>
      </c>
      <c r="B151" s="406" t="s">
        <v>303</v>
      </c>
      <c r="C151" s="406"/>
      <c r="D151" s="406"/>
      <c r="E151" s="406"/>
      <c r="F151" s="47" t="s">
        <v>2</v>
      </c>
      <c r="G151" s="47">
        <v>80</v>
      </c>
      <c r="H151" s="95">
        <v>0</v>
      </c>
      <c r="I151" s="48">
        <f t="shared" si="71"/>
        <v>0</v>
      </c>
      <c r="J151" s="48">
        <f t="shared" si="72"/>
        <v>0</v>
      </c>
      <c r="K151" s="131"/>
      <c r="L151" s="49">
        <f t="shared" si="66"/>
        <v>0</v>
      </c>
      <c r="M151" s="48">
        <f t="shared" si="67"/>
        <v>0</v>
      </c>
      <c r="N151" s="48">
        <f t="shared" si="68"/>
        <v>0</v>
      </c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</row>
    <row r="152" spans="1:31" s="136" customFormat="1" ht="11.1" customHeight="1" outlineLevel="2">
      <c r="A152" s="47">
        <v>102070</v>
      </c>
      <c r="B152" s="406" t="s">
        <v>309</v>
      </c>
      <c r="C152" s="406"/>
      <c r="D152" s="406"/>
      <c r="E152" s="406"/>
      <c r="F152" s="47" t="s">
        <v>2</v>
      </c>
      <c r="G152" s="47">
        <v>80</v>
      </c>
      <c r="H152" s="95">
        <v>0</v>
      </c>
      <c r="I152" s="48">
        <f t="shared" si="71"/>
        <v>0</v>
      </c>
      <c r="J152" s="48">
        <f t="shared" si="72"/>
        <v>0</v>
      </c>
      <c r="K152" s="131"/>
      <c r="L152" s="49">
        <f t="shared" si="66"/>
        <v>0</v>
      </c>
      <c r="M152" s="48">
        <f t="shared" si="67"/>
        <v>0</v>
      </c>
      <c r="N152" s="48">
        <f t="shared" si="68"/>
        <v>0</v>
      </c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</row>
    <row r="153" spans="1:31" s="136" customFormat="1" ht="11.1" customHeight="1" outlineLevel="2">
      <c r="A153" s="47">
        <v>102103</v>
      </c>
      <c r="B153" s="472" t="s">
        <v>1480</v>
      </c>
      <c r="C153" s="472"/>
      <c r="D153" s="472"/>
      <c r="E153" s="472"/>
      <c r="F153" s="47" t="s">
        <v>2</v>
      </c>
      <c r="G153" s="47">
        <v>80</v>
      </c>
      <c r="H153" s="95">
        <v>0</v>
      </c>
      <c r="I153" s="48">
        <f t="shared" si="71"/>
        <v>0</v>
      </c>
      <c r="J153" s="48">
        <f t="shared" si="72"/>
        <v>0</v>
      </c>
      <c r="K153" s="131"/>
      <c r="L153" s="49">
        <f t="shared" si="66"/>
        <v>0</v>
      </c>
      <c r="M153" s="48">
        <f t="shared" si="67"/>
        <v>0</v>
      </c>
      <c r="N153" s="48">
        <f t="shared" si="68"/>
        <v>0</v>
      </c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</row>
    <row r="154" spans="1:31" s="130" customFormat="1" ht="11.1" customHeight="1" outlineLevel="2">
      <c r="A154" s="47">
        <v>102071</v>
      </c>
      <c r="B154" s="406" t="s">
        <v>306</v>
      </c>
      <c r="C154" s="406"/>
      <c r="D154" s="406"/>
      <c r="E154" s="406"/>
      <c r="F154" s="47" t="s">
        <v>2</v>
      </c>
      <c r="G154" s="47">
        <v>80</v>
      </c>
      <c r="H154" s="95">
        <v>0</v>
      </c>
      <c r="I154" s="48">
        <f t="shared" si="71"/>
        <v>0</v>
      </c>
      <c r="J154" s="48">
        <f t="shared" si="72"/>
        <v>0</v>
      </c>
      <c r="K154" s="131"/>
      <c r="L154" s="49">
        <f t="shared" si="66"/>
        <v>0</v>
      </c>
      <c r="M154" s="48">
        <f t="shared" si="67"/>
        <v>0</v>
      </c>
      <c r="N154" s="48">
        <f t="shared" si="68"/>
        <v>0</v>
      </c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</row>
    <row r="155" spans="1:31" s="130" customFormat="1" ht="11.1" customHeight="1" outlineLevel="2">
      <c r="A155" s="47">
        <v>102072</v>
      </c>
      <c r="B155" s="406" t="s">
        <v>305</v>
      </c>
      <c r="C155" s="406"/>
      <c r="D155" s="406"/>
      <c r="E155" s="406"/>
      <c r="F155" s="47" t="s">
        <v>2</v>
      </c>
      <c r="G155" s="47">
        <v>80</v>
      </c>
      <c r="H155" s="95">
        <v>0</v>
      </c>
      <c r="I155" s="48">
        <f t="shared" si="71"/>
        <v>0</v>
      </c>
      <c r="J155" s="48">
        <f t="shared" si="72"/>
        <v>0</v>
      </c>
      <c r="K155" s="131"/>
      <c r="L155" s="49">
        <f t="shared" si="66"/>
        <v>0</v>
      </c>
      <c r="M155" s="48">
        <f t="shared" si="67"/>
        <v>0</v>
      </c>
      <c r="N155" s="48">
        <f t="shared" si="68"/>
        <v>0</v>
      </c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</row>
    <row r="156" spans="1:31" s="141" customFormat="1" ht="11.1" customHeight="1" outlineLevel="2">
      <c r="A156" s="248">
        <v>102073</v>
      </c>
      <c r="B156" s="470" t="s">
        <v>310</v>
      </c>
      <c r="C156" s="470"/>
      <c r="D156" s="470"/>
      <c r="E156" s="470"/>
      <c r="F156" s="248" t="s">
        <v>2</v>
      </c>
      <c r="G156" s="248">
        <v>80</v>
      </c>
      <c r="H156" s="95">
        <v>0</v>
      </c>
      <c r="I156" s="250">
        <f t="shared" si="71"/>
        <v>0</v>
      </c>
      <c r="J156" s="250">
        <f t="shared" si="72"/>
        <v>0</v>
      </c>
      <c r="K156" s="144"/>
      <c r="L156" s="60">
        <f t="shared" si="66"/>
        <v>0</v>
      </c>
      <c r="M156" s="250">
        <f t="shared" si="67"/>
        <v>0</v>
      </c>
      <c r="N156" s="250">
        <f t="shared" si="68"/>
        <v>0</v>
      </c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</row>
    <row r="157" spans="1:31" s="141" customFormat="1" ht="11.1" customHeight="1" outlineLevel="2" thickBot="1">
      <c r="A157" s="52">
        <v>102104</v>
      </c>
      <c r="B157" s="478" t="s">
        <v>1481</v>
      </c>
      <c r="C157" s="478"/>
      <c r="D157" s="478"/>
      <c r="E157" s="478"/>
      <c r="F157" s="52" t="s">
        <v>2</v>
      </c>
      <c r="G157" s="47">
        <v>80</v>
      </c>
      <c r="H157" s="96">
        <v>0</v>
      </c>
      <c r="I157" s="53">
        <f>H157/1.031</f>
        <v>0</v>
      </c>
      <c r="J157" s="263">
        <f>I157/1.0204</f>
        <v>0</v>
      </c>
      <c r="K157" s="143"/>
      <c r="L157" s="56">
        <f>SUM(H157*K157)</f>
        <v>0</v>
      </c>
      <c r="M157" s="53">
        <f>IF($L$8&gt;=30000,I157*K157,0)</f>
        <v>0</v>
      </c>
      <c r="N157" s="53">
        <f>IF($L$8&gt;=100000,K157*J157,0)</f>
        <v>0</v>
      </c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</row>
    <row r="158" spans="1:31" s="138" customFormat="1" ht="14.1" customHeight="1" thickBot="1">
      <c r="A158" s="451" t="s">
        <v>311</v>
      </c>
      <c r="B158" s="451"/>
      <c r="C158" s="451"/>
      <c r="D158" s="451"/>
      <c r="E158" s="451"/>
      <c r="F158" s="451"/>
      <c r="G158" s="451"/>
      <c r="H158" s="451"/>
      <c r="I158" s="451"/>
      <c r="J158" s="451"/>
      <c r="K158" s="137"/>
      <c r="L158" s="62"/>
      <c r="M158" s="62"/>
      <c r="N158" s="62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</row>
    <row r="159" spans="1:31" s="136" customFormat="1" ht="11.1" customHeight="1" outlineLevel="1">
      <c r="A159" s="47">
        <v>103001</v>
      </c>
      <c r="B159" s="406" t="s">
        <v>1483</v>
      </c>
      <c r="C159" s="406"/>
      <c r="D159" s="406"/>
      <c r="E159" s="406"/>
      <c r="F159" s="47" t="s">
        <v>2</v>
      </c>
      <c r="G159" s="47">
        <v>20</v>
      </c>
      <c r="H159" s="95">
        <v>11</v>
      </c>
      <c r="I159" s="48">
        <f t="shared" ref="I159:I180" si="73">H159/1.031</f>
        <v>10.669253152279341</v>
      </c>
      <c r="J159" s="48">
        <f t="shared" ref="J159:J180" si="74">I159/1.0204</f>
        <v>10.455951736847648</v>
      </c>
      <c r="K159" s="129"/>
      <c r="L159" s="50">
        <f t="shared" ref="L159:L180" si="75">SUM(H159*K159)</f>
        <v>0</v>
      </c>
      <c r="M159" s="48">
        <f t="shared" ref="M159:M180" si="76">IF($L$8&gt;=30000,I159*K159,0)</f>
        <v>0</v>
      </c>
      <c r="N159" s="48">
        <f t="shared" ref="N159:N180" si="77">IF($L$8&gt;=100000,K159*J159,0)</f>
        <v>0</v>
      </c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</row>
    <row r="160" spans="1:31" s="136" customFormat="1" ht="11.1" customHeight="1" outlineLevel="1">
      <c r="A160" s="47">
        <v>103002</v>
      </c>
      <c r="B160" s="406" t="s">
        <v>1484</v>
      </c>
      <c r="C160" s="406"/>
      <c r="D160" s="406"/>
      <c r="E160" s="406"/>
      <c r="F160" s="47" t="s">
        <v>2</v>
      </c>
      <c r="G160" s="47">
        <v>20</v>
      </c>
      <c r="H160" s="95">
        <v>11</v>
      </c>
      <c r="I160" s="48">
        <f>H160/1.031</f>
        <v>10.669253152279341</v>
      </c>
      <c r="J160" s="48">
        <f>I160/1.0204</f>
        <v>10.455951736847648</v>
      </c>
      <c r="K160" s="131"/>
      <c r="L160" s="50">
        <f t="shared" si="75"/>
        <v>0</v>
      </c>
      <c r="M160" s="48">
        <f t="shared" si="76"/>
        <v>0</v>
      </c>
      <c r="N160" s="48">
        <f t="shared" si="77"/>
        <v>0</v>
      </c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</row>
    <row r="161" spans="1:31" s="136" customFormat="1" ht="11.1" customHeight="1" outlineLevel="1">
      <c r="A161" s="47">
        <v>103003</v>
      </c>
      <c r="B161" s="406" t="s">
        <v>1485</v>
      </c>
      <c r="C161" s="406"/>
      <c r="D161" s="406"/>
      <c r="E161" s="406"/>
      <c r="F161" s="47" t="s">
        <v>2</v>
      </c>
      <c r="G161" s="47">
        <v>20</v>
      </c>
      <c r="H161" s="95">
        <v>15</v>
      </c>
      <c r="I161" s="48">
        <f t="shared" si="73"/>
        <v>14.54898157129001</v>
      </c>
      <c r="J161" s="48">
        <f t="shared" si="74"/>
        <v>14.258116004792249</v>
      </c>
      <c r="K161" s="131"/>
      <c r="L161" s="50">
        <f t="shared" si="75"/>
        <v>0</v>
      </c>
      <c r="M161" s="48">
        <f t="shared" si="76"/>
        <v>0</v>
      </c>
      <c r="N161" s="48">
        <f t="shared" si="77"/>
        <v>0</v>
      </c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</row>
    <row r="162" spans="1:31" s="136" customFormat="1" ht="11.1" customHeight="1" outlineLevel="1">
      <c r="A162" s="47">
        <v>103004</v>
      </c>
      <c r="B162" s="406" t="s">
        <v>1486</v>
      </c>
      <c r="C162" s="406"/>
      <c r="D162" s="406"/>
      <c r="E162" s="406"/>
      <c r="F162" s="47" t="s">
        <v>2</v>
      </c>
      <c r="G162" s="47">
        <v>20</v>
      </c>
      <c r="H162" s="95">
        <v>15</v>
      </c>
      <c r="I162" s="48">
        <f t="shared" si="73"/>
        <v>14.54898157129001</v>
      </c>
      <c r="J162" s="48">
        <f t="shared" si="74"/>
        <v>14.258116004792249</v>
      </c>
      <c r="K162" s="131"/>
      <c r="L162" s="50">
        <f t="shared" si="75"/>
        <v>0</v>
      </c>
      <c r="M162" s="48">
        <f t="shared" si="76"/>
        <v>0</v>
      </c>
      <c r="N162" s="48">
        <f t="shared" si="77"/>
        <v>0</v>
      </c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</row>
    <row r="163" spans="1:31" s="136" customFormat="1" ht="11.1" customHeight="1" outlineLevel="1">
      <c r="A163" s="47">
        <v>103005</v>
      </c>
      <c r="B163" s="406" t="s">
        <v>1487</v>
      </c>
      <c r="C163" s="406"/>
      <c r="D163" s="406"/>
      <c r="E163" s="406"/>
      <c r="F163" s="47" t="s">
        <v>2</v>
      </c>
      <c r="G163" s="47">
        <v>20</v>
      </c>
      <c r="H163" s="95">
        <v>20</v>
      </c>
      <c r="I163" s="48">
        <f>H163/1.031</f>
        <v>19.398642095053347</v>
      </c>
      <c r="J163" s="48">
        <f>I163/1.0204</f>
        <v>19.010821339722998</v>
      </c>
      <c r="K163" s="131"/>
      <c r="L163" s="50">
        <f t="shared" si="75"/>
        <v>0</v>
      </c>
      <c r="M163" s="48">
        <f t="shared" si="76"/>
        <v>0</v>
      </c>
      <c r="N163" s="48">
        <f t="shared" si="77"/>
        <v>0</v>
      </c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</row>
    <row r="164" spans="1:31" s="136" customFormat="1" ht="11.1" customHeight="1" outlineLevel="1">
      <c r="A164" s="47">
        <v>103006</v>
      </c>
      <c r="B164" s="406" t="s">
        <v>1488</v>
      </c>
      <c r="C164" s="406"/>
      <c r="D164" s="406"/>
      <c r="E164" s="406"/>
      <c r="F164" s="47" t="s">
        <v>2</v>
      </c>
      <c r="G164" s="47">
        <v>20</v>
      </c>
      <c r="H164" s="95">
        <v>20</v>
      </c>
      <c r="I164" s="48">
        <f>H164/1.031</f>
        <v>19.398642095053347</v>
      </c>
      <c r="J164" s="48">
        <f>I164/1.0204</f>
        <v>19.010821339722998</v>
      </c>
      <c r="K164" s="131"/>
      <c r="L164" s="50">
        <f t="shared" si="75"/>
        <v>0</v>
      </c>
      <c r="M164" s="48">
        <f t="shared" si="76"/>
        <v>0</v>
      </c>
      <c r="N164" s="48">
        <f t="shared" si="77"/>
        <v>0</v>
      </c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</row>
    <row r="165" spans="1:31" s="136" customFormat="1" ht="11.1" customHeight="1" outlineLevel="1">
      <c r="A165" s="47">
        <v>103007</v>
      </c>
      <c r="B165" s="406" t="s">
        <v>1489</v>
      </c>
      <c r="C165" s="406"/>
      <c r="D165" s="406"/>
      <c r="E165" s="406"/>
      <c r="F165" s="47" t="s">
        <v>2</v>
      </c>
      <c r="G165" s="47">
        <v>20</v>
      </c>
      <c r="H165" s="95">
        <v>25</v>
      </c>
      <c r="I165" s="48">
        <f t="shared" si="73"/>
        <v>24.248302618816684</v>
      </c>
      <c r="J165" s="48">
        <f t="shared" si="74"/>
        <v>23.763526674653747</v>
      </c>
      <c r="K165" s="131"/>
      <c r="L165" s="50">
        <f t="shared" si="75"/>
        <v>0</v>
      </c>
      <c r="M165" s="48">
        <f t="shared" si="76"/>
        <v>0</v>
      </c>
      <c r="N165" s="48">
        <f t="shared" si="77"/>
        <v>0</v>
      </c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</row>
    <row r="166" spans="1:31" s="136" customFormat="1" ht="11.1" customHeight="1" outlineLevel="1">
      <c r="A166" s="47">
        <v>103008</v>
      </c>
      <c r="B166" s="406" t="s">
        <v>1490</v>
      </c>
      <c r="C166" s="406"/>
      <c r="D166" s="406"/>
      <c r="E166" s="406"/>
      <c r="F166" s="47" t="s">
        <v>2</v>
      </c>
      <c r="G166" s="47">
        <v>20</v>
      </c>
      <c r="H166" s="95">
        <v>25</v>
      </c>
      <c r="I166" s="48">
        <f t="shared" si="73"/>
        <v>24.248302618816684</v>
      </c>
      <c r="J166" s="48">
        <f t="shared" si="74"/>
        <v>23.763526674653747</v>
      </c>
      <c r="K166" s="131"/>
      <c r="L166" s="50">
        <f t="shared" si="75"/>
        <v>0</v>
      </c>
      <c r="M166" s="48">
        <f t="shared" si="76"/>
        <v>0</v>
      </c>
      <c r="N166" s="48">
        <f t="shared" si="77"/>
        <v>0</v>
      </c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</row>
    <row r="167" spans="1:31" s="136" customFormat="1" ht="11.1" customHeight="1" outlineLevel="1">
      <c r="A167" s="47">
        <v>103009</v>
      </c>
      <c r="B167" s="406" t="s">
        <v>1491</v>
      </c>
      <c r="C167" s="406"/>
      <c r="D167" s="406"/>
      <c r="E167" s="406"/>
      <c r="F167" s="47" t="s">
        <v>2</v>
      </c>
      <c r="G167" s="47">
        <v>20</v>
      </c>
      <c r="H167" s="95">
        <v>28</v>
      </c>
      <c r="I167" s="48">
        <f t="shared" si="73"/>
        <v>27.158098933074687</v>
      </c>
      <c r="J167" s="48">
        <f t="shared" si="74"/>
        <v>26.6151498756122</v>
      </c>
      <c r="K167" s="131"/>
      <c r="L167" s="50">
        <f t="shared" si="75"/>
        <v>0</v>
      </c>
      <c r="M167" s="48">
        <f t="shared" si="76"/>
        <v>0</v>
      </c>
      <c r="N167" s="48">
        <f t="shared" si="77"/>
        <v>0</v>
      </c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</row>
    <row r="168" spans="1:31" s="136" customFormat="1" ht="11.1" customHeight="1" outlineLevel="1">
      <c r="A168" s="47">
        <v>103010</v>
      </c>
      <c r="B168" s="406" t="s">
        <v>1492</v>
      </c>
      <c r="C168" s="406"/>
      <c r="D168" s="406"/>
      <c r="E168" s="406"/>
      <c r="F168" s="47" t="s">
        <v>2</v>
      </c>
      <c r="G168" s="47">
        <v>20</v>
      </c>
      <c r="H168" s="95">
        <v>28</v>
      </c>
      <c r="I168" s="48">
        <f t="shared" si="73"/>
        <v>27.158098933074687</v>
      </c>
      <c r="J168" s="48">
        <f t="shared" si="74"/>
        <v>26.6151498756122</v>
      </c>
      <c r="K168" s="135"/>
      <c r="L168" s="54">
        <f t="shared" si="75"/>
        <v>0</v>
      </c>
      <c r="M168" s="48">
        <f t="shared" si="76"/>
        <v>0</v>
      </c>
      <c r="N168" s="48">
        <f t="shared" si="77"/>
        <v>0</v>
      </c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</row>
    <row r="169" spans="1:31" s="136" customFormat="1" ht="11.1" customHeight="1" outlineLevel="1">
      <c r="A169" s="47">
        <v>103011</v>
      </c>
      <c r="B169" s="406" t="s">
        <v>1493</v>
      </c>
      <c r="C169" s="406"/>
      <c r="D169" s="406"/>
      <c r="E169" s="406"/>
      <c r="F169" s="47" t="s">
        <v>2</v>
      </c>
      <c r="G169" s="47">
        <v>20</v>
      </c>
      <c r="H169" s="95">
        <v>39</v>
      </c>
      <c r="I169" s="48">
        <f t="shared" si="73"/>
        <v>37.827352085354029</v>
      </c>
      <c r="J169" s="48">
        <f t="shared" si="74"/>
        <v>37.071101612459849</v>
      </c>
      <c r="K169" s="135"/>
      <c r="L169" s="54">
        <f t="shared" si="75"/>
        <v>0</v>
      </c>
      <c r="M169" s="48">
        <f t="shared" si="76"/>
        <v>0</v>
      </c>
      <c r="N169" s="48">
        <f t="shared" si="77"/>
        <v>0</v>
      </c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</row>
    <row r="170" spans="1:31" s="136" customFormat="1" ht="11.1" customHeight="1" outlineLevel="1">
      <c r="A170" s="47">
        <v>103012</v>
      </c>
      <c r="B170" s="406" t="s">
        <v>1494</v>
      </c>
      <c r="C170" s="406"/>
      <c r="D170" s="406"/>
      <c r="E170" s="406"/>
      <c r="F170" s="47" t="s">
        <v>2</v>
      </c>
      <c r="G170" s="47">
        <v>20</v>
      </c>
      <c r="H170" s="95">
        <v>39</v>
      </c>
      <c r="I170" s="48">
        <f t="shared" si="73"/>
        <v>37.827352085354029</v>
      </c>
      <c r="J170" s="48">
        <f t="shared" si="74"/>
        <v>37.071101612459849</v>
      </c>
      <c r="K170" s="131"/>
      <c r="L170" s="50">
        <f t="shared" si="75"/>
        <v>0</v>
      </c>
      <c r="M170" s="48">
        <f t="shared" si="76"/>
        <v>0</v>
      </c>
      <c r="N170" s="48">
        <f t="shared" si="77"/>
        <v>0</v>
      </c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</row>
    <row r="171" spans="1:31" s="136" customFormat="1" ht="11.1" customHeight="1" outlineLevel="1">
      <c r="A171" s="47">
        <v>103013</v>
      </c>
      <c r="B171" s="406" t="s">
        <v>1495</v>
      </c>
      <c r="C171" s="406"/>
      <c r="D171" s="406"/>
      <c r="E171" s="406"/>
      <c r="F171" s="47" t="s">
        <v>2</v>
      </c>
      <c r="G171" s="47">
        <v>20</v>
      </c>
      <c r="H171" s="95">
        <v>39.5</v>
      </c>
      <c r="I171" s="48">
        <f t="shared" si="73"/>
        <v>38.312318137730365</v>
      </c>
      <c r="J171" s="48">
        <f t="shared" si="74"/>
        <v>37.54637214595293</v>
      </c>
      <c r="K171" s="131"/>
      <c r="L171" s="50">
        <f t="shared" si="75"/>
        <v>0</v>
      </c>
      <c r="M171" s="48">
        <f t="shared" si="76"/>
        <v>0</v>
      </c>
      <c r="N171" s="48">
        <f t="shared" si="77"/>
        <v>0</v>
      </c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</row>
    <row r="172" spans="1:31" s="136" customFormat="1" ht="11.1" customHeight="1" outlineLevel="1">
      <c r="A172" s="47">
        <v>103014</v>
      </c>
      <c r="B172" s="406" t="s">
        <v>1496</v>
      </c>
      <c r="C172" s="406"/>
      <c r="D172" s="406"/>
      <c r="E172" s="406"/>
      <c r="F172" s="47" t="s">
        <v>2</v>
      </c>
      <c r="G172" s="47">
        <v>20</v>
      </c>
      <c r="H172" s="95">
        <v>39.5</v>
      </c>
      <c r="I172" s="48">
        <f t="shared" si="73"/>
        <v>38.312318137730365</v>
      </c>
      <c r="J172" s="48">
        <f t="shared" si="74"/>
        <v>37.54637214595293</v>
      </c>
      <c r="K172" s="131"/>
      <c r="L172" s="50">
        <f t="shared" si="75"/>
        <v>0</v>
      </c>
      <c r="M172" s="48">
        <f t="shared" si="76"/>
        <v>0</v>
      </c>
      <c r="N172" s="48">
        <f t="shared" si="77"/>
        <v>0</v>
      </c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</row>
    <row r="173" spans="1:31" s="136" customFormat="1" ht="11.1" customHeight="1" outlineLevel="1">
      <c r="A173" s="47">
        <v>103015</v>
      </c>
      <c r="B173" s="406" t="s">
        <v>1497</v>
      </c>
      <c r="C173" s="406"/>
      <c r="D173" s="406"/>
      <c r="E173" s="406"/>
      <c r="F173" s="47" t="s">
        <v>2</v>
      </c>
      <c r="G173" s="47">
        <v>20</v>
      </c>
      <c r="H173" s="95">
        <v>57.5</v>
      </c>
      <c r="I173" s="48">
        <f t="shared" si="73"/>
        <v>55.771096023278375</v>
      </c>
      <c r="J173" s="48">
        <f t="shared" si="74"/>
        <v>54.656111351703622</v>
      </c>
      <c r="K173" s="131"/>
      <c r="L173" s="50">
        <f t="shared" si="75"/>
        <v>0</v>
      </c>
      <c r="M173" s="48">
        <f t="shared" si="76"/>
        <v>0</v>
      </c>
      <c r="N173" s="48">
        <f t="shared" si="77"/>
        <v>0</v>
      </c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</row>
    <row r="174" spans="1:31" s="136" customFormat="1" ht="11.1" customHeight="1" outlineLevel="1">
      <c r="A174" s="47">
        <v>103016</v>
      </c>
      <c r="B174" s="406" t="s">
        <v>1498</v>
      </c>
      <c r="C174" s="406"/>
      <c r="D174" s="406"/>
      <c r="E174" s="406"/>
      <c r="F174" s="47" t="s">
        <v>2</v>
      </c>
      <c r="G174" s="47">
        <v>20</v>
      </c>
      <c r="H174" s="95">
        <v>57.5</v>
      </c>
      <c r="I174" s="48">
        <f t="shared" si="73"/>
        <v>55.771096023278375</v>
      </c>
      <c r="J174" s="48">
        <f t="shared" si="74"/>
        <v>54.656111351703622</v>
      </c>
      <c r="K174" s="131"/>
      <c r="L174" s="50">
        <f t="shared" si="75"/>
        <v>0</v>
      </c>
      <c r="M174" s="48">
        <f t="shared" si="76"/>
        <v>0</v>
      </c>
      <c r="N174" s="48">
        <f t="shared" si="77"/>
        <v>0</v>
      </c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</row>
    <row r="175" spans="1:31" s="136" customFormat="1" ht="11.1" customHeight="1" outlineLevel="1">
      <c r="A175" s="47">
        <v>103017</v>
      </c>
      <c r="B175" s="406" t="s">
        <v>1499</v>
      </c>
      <c r="C175" s="406"/>
      <c r="D175" s="406"/>
      <c r="E175" s="406"/>
      <c r="F175" s="47" t="s">
        <v>2</v>
      </c>
      <c r="G175" s="47">
        <v>20</v>
      </c>
      <c r="H175" s="95">
        <v>73.5</v>
      </c>
      <c r="I175" s="48">
        <f>H175/1.031</f>
        <v>71.290009699321047</v>
      </c>
      <c r="J175" s="48">
        <f>I175/1.0204</f>
        <v>69.864768423482019</v>
      </c>
      <c r="K175" s="131"/>
      <c r="L175" s="50">
        <f t="shared" si="75"/>
        <v>0</v>
      </c>
      <c r="M175" s="48">
        <f t="shared" si="76"/>
        <v>0</v>
      </c>
      <c r="N175" s="48">
        <f t="shared" si="77"/>
        <v>0</v>
      </c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</row>
    <row r="176" spans="1:31" s="136" customFormat="1" ht="11.1" customHeight="1" outlineLevel="1">
      <c r="A176" s="47">
        <v>103018</v>
      </c>
      <c r="B176" s="406" t="s">
        <v>1500</v>
      </c>
      <c r="C176" s="406"/>
      <c r="D176" s="406"/>
      <c r="E176" s="406"/>
      <c r="F176" s="47" t="s">
        <v>2</v>
      </c>
      <c r="G176" s="47">
        <v>20</v>
      </c>
      <c r="H176" s="95">
        <v>73.5</v>
      </c>
      <c r="I176" s="48">
        <f>H176/1.031</f>
        <v>71.290009699321047</v>
      </c>
      <c r="J176" s="48">
        <f>I176/1.0204</f>
        <v>69.864768423482019</v>
      </c>
      <c r="K176" s="131"/>
      <c r="L176" s="50">
        <f t="shared" si="75"/>
        <v>0</v>
      </c>
      <c r="M176" s="48">
        <f t="shared" si="76"/>
        <v>0</v>
      </c>
      <c r="N176" s="48">
        <f t="shared" si="77"/>
        <v>0</v>
      </c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</row>
    <row r="177" spans="1:31" s="136" customFormat="1" ht="11.1" customHeight="1" outlineLevel="1">
      <c r="A177" s="47">
        <v>103019</v>
      </c>
      <c r="B177" s="406" t="s">
        <v>1501</v>
      </c>
      <c r="C177" s="406"/>
      <c r="D177" s="406"/>
      <c r="E177" s="406"/>
      <c r="F177" s="47" t="s">
        <v>2</v>
      </c>
      <c r="G177" s="47">
        <v>10</v>
      </c>
      <c r="H177" s="95">
        <v>119</v>
      </c>
      <c r="I177" s="48">
        <f>H177/1.031</f>
        <v>115.42192046556742</v>
      </c>
      <c r="J177" s="48">
        <f>I177/1.0204</f>
        <v>113.11438697135185</v>
      </c>
      <c r="K177" s="131"/>
      <c r="L177" s="50">
        <f t="shared" si="75"/>
        <v>0</v>
      </c>
      <c r="M177" s="48">
        <f t="shared" si="76"/>
        <v>0</v>
      </c>
      <c r="N177" s="48">
        <f t="shared" si="77"/>
        <v>0</v>
      </c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</row>
    <row r="178" spans="1:31" s="136" customFormat="1" ht="11.1" customHeight="1" outlineLevel="1">
      <c r="A178" s="47">
        <v>103020</v>
      </c>
      <c r="B178" s="406" t="s">
        <v>1503</v>
      </c>
      <c r="C178" s="406"/>
      <c r="D178" s="406"/>
      <c r="E178" s="406"/>
      <c r="F178" s="47" t="s">
        <v>2</v>
      </c>
      <c r="G178" s="47">
        <v>10</v>
      </c>
      <c r="H178" s="95">
        <v>119</v>
      </c>
      <c r="I178" s="48">
        <f>H178/1.031</f>
        <v>115.42192046556742</v>
      </c>
      <c r="J178" s="48">
        <f>I178/1.0204</f>
        <v>113.11438697135185</v>
      </c>
      <c r="K178" s="131"/>
      <c r="L178" s="50">
        <f t="shared" si="75"/>
        <v>0</v>
      </c>
      <c r="M178" s="48">
        <f t="shared" si="76"/>
        <v>0</v>
      </c>
      <c r="N178" s="48">
        <f t="shared" si="77"/>
        <v>0</v>
      </c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</row>
    <row r="179" spans="1:31" s="136" customFormat="1" ht="11.1" customHeight="1" outlineLevel="1">
      <c r="A179" s="47">
        <v>103021</v>
      </c>
      <c r="B179" s="406" t="s">
        <v>1502</v>
      </c>
      <c r="C179" s="406"/>
      <c r="D179" s="406"/>
      <c r="E179" s="406"/>
      <c r="F179" s="47" t="s">
        <v>2</v>
      </c>
      <c r="G179" s="47">
        <v>10</v>
      </c>
      <c r="H179" s="95">
        <v>134</v>
      </c>
      <c r="I179" s="48">
        <f t="shared" si="73"/>
        <v>129.97090203685744</v>
      </c>
      <c r="J179" s="48">
        <f t="shared" si="74"/>
        <v>127.3725029761441</v>
      </c>
      <c r="K179" s="131"/>
      <c r="L179" s="50">
        <f t="shared" si="75"/>
        <v>0</v>
      </c>
      <c r="M179" s="48">
        <f t="shared" si="76"/>
        <v>0</v>
      </c>
      <c r="N179" s="48">
        <f t="shared" si="77"/>
        <v>0</v>
      </c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</row>
    <row r="180" spans="1:31" s="136" customFormat="1" ht="11.1" customHeight="1" outlineLevel="1">
      <c r="A180" s="47">
        <v>103022</v>
      </c>
      <c r="B180" s="406" t="s">
        <v>1504</v>
      </c>
      <c r="C180" s="406"/>
      <c r="D180" s="406"/>
      <c r="E180" s="406"/>
      <c r="F180" s="47" t="s">
        <v>2</v>
      </c>
      <c r="G180" s="47">
        <v>10</v>
      </c>
      <c r="H180" s="95">
        <v>134</v>
      </c>
      <c r="I180" s="48">
        <f t="shared" si="73"/>
        <v>129.97090203685744</v>
      </c>
      <c r="J180" s="48">
        <f t="shared" si="74"/>
        <v>127.3725029761441</v>
      </c>
      <c r="K180" s="131"/>
      <c r="L180" s="50">
        <f t="shared" si="75"/>
        <v>0</v>
      </c>
      <c r="M180" s="48">
        <f t="shared" si="76"/>
        <v>0</v>
      </c>
      <c r="N180" s="48">
        <f t="shared" si="77"/>
        <v>0</v>
      </c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</row>
    <row r="181" spans="1:31" s="136" customFormat="1" ht="11.1" customHeight="1" outlineLevel="1">
      <c r="A181" s="52">
        <v>103033</v>
      </c>
      <c r="B181" s="416" t="s">
        <v>1422</v>
      </c>
      <c r="C181" s="417"/>
      <c r="D181" s="417"/>
      <c r="E181" s="418"/>
      <c r="F181" s="47" t="s">
        <v>2</v>
      </c>
      <c r="G181" s="47">
        <v>20</v>
      </c>
      <c r="H181" s="95">
        <v>64</v>
      </c>
      <c r="I181" s="48">
        <f t="shared" ref="I181:I188" si="78">H181/1.031</f>
        <v>62.075654704170717</v>
      </c>
      <c r="J181" s="48">
        <f t="shared" ref="J181:J188" si="79">I181/1.0204</f>
        <v>60.834628287113603</v>
      </c>
      <c r="K181" s="131"/>
      <c r="L181" s="50">
        <f t="shared" ref="L181:L188" si="80">SUM(H181*K181)</f>
        <v>0</v>
      </c>
      <c r="M181" s="48">
        <f t="shared" ref="M181:M188" si="81">IF($L$8&gt;=30000,I181*K181,0)</f>
        <v>0</v>
      </c>
      <c r="N181" s="48">
        <f t="shared" ref="N181:N188" si="82">IF($L$8&gt;=100000,K181*J181,0)</f>
        <v>0</v>
      </c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</row>
    <row r="182" spans="1:31" s="136" customFormat="1" ht="11.1" customHeight="1" outlineLevel="1">
      <c r="A182" s="52">
        <v>103034</v>
      </c>
      <c r="B182" s="416" t="s">
        <v>1423</v>
      </c>
      <c r="C182" s="417"/>
      <c r="D182" s="417"/>
      <c r="E182" s="418"/>
      <c r="F182" s="47" t="s">
        <v>2</v>
      </c>
      <c r="G182" s="47">
        <v>20</v>
      </c>
      <c r="H182" s="95">
        <v>64</v>
      </c>
      <c r="I182" s="48">
        <f t="shared" si="78"/>
        <v>62.075654704170717</v>
      </c>
      <c r="J182" s="48">
        <f t="shared" si="79"/>
        <v>60.834628287113603</v>
      </c>
      <c r="K182" s="131"/>
      <c r="L182" s="50">
        <f t="shared" si="80"/>
        <v>0</v>
      </c>
      <c r="M182" s="48">
        <f t="shared" si="81"/>
        <v>0</v>
      </c>
      <c r="N182" s="48">
        <f t="shared" si="82"/>
        <v>0</v>
      </c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</row>
    <row r="183" spans="1:31" s="136" customFormat="1" ht="11.1" customHeight="1" outlineLevel="1">
      <c r="A183" s="52">
        <v>103035</v>
      </c>
      <c r="B183" s="416" t="s">
        <v>1424</v>
      </c>
      <c r="C183" s="417"/>
      <c r="D183" s="417"/>
      <c r="E183" s="418"/>
      <c r="F183" s="47" t="s">
        <v>2</v>
      </c>
      <c r="G183" s="47">
        <v>20</v>
      </c>
      <c r="H183" s="95">
        <v>84</v>
      </c>
      <c r="I183" s="48">
        <f t="shared" si="78"/>
        <v>81.474296799224064</v>
      </c>
      <c r="J183" s="48">
        <f t="shared" si="79"/>
        <v>79.845449626836597</v>
      </c>
      <c r="K183" s="131"/>
      <c r="L183" s="50">
        <f t="shared" si="80"/>
        <v>0</v>
      </c>
      <c r="M183" s="48">
        <f t="shared" si="81"/>
        <v>0</v>
      </c>
      <c r="N183" s="48">
        <f t="shared" si="82"/>
        <v>0</v>
      </c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</row>
    <row r="184" spans="1:31" s="136" customFormat="1" ht="11.1" customHeight="1" outlineLevel="1">
      <c r="A184" s="52">
        <v>103036</v>
      </c>
      <c r="B184" s="416" t="s">
        <v>1427</v>
      </c>
      <c r="C184" s="417"/>
      <c r="D184" s="417"/>
      <c r="E184" s="418"/>
      <c r="F184" s="47" t="s">
        <v>2</v>
      </c>
      <c r="G184" s="47">
        <v>20</v>
      </c>
      <c r="H184" s="95">
        <v>84</v>
      </c>
      <c r="I184" s="48">
        <f t="shared" si="78"/>
        <v>81.474296799224064</v>
      </c>
      <c r="J184" s="48">
        <f t="shared" si="79"/>
        <v>79.845449626836597</v>
      </c>
      <c r="K184" s="131"/>
      <c r="L184" s="50">
        <f t="shared" si="80"/>
        <v>0</v>
      </c>
      <c r="M184" s="48">
        <f t="shared" si="81"/>
        <v>0</v>
      </c>
      <c r="N184" s="48">
        <f t="shared" si="82"/>
        <v>0</v>
      </c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</row>
    <row r="185" spans="1:31" s="136" customFormat="1" ht="11.1" customHeight="1" outlineLevel="1">
      <c r="A185" s="52">
        <v>103037</v>
      </c>
      <c r="B185" s="416" t="s">
        <v>1425</v>
      </c>
      <c r="C185" s="417"/>
      <c r="D185" s="417"/>
      <c r="E185" s="418"/>
      <c r="F185" s="47" t="s">
        <v>2</v>
      </c>
      <c r="G185" s="47">
        <v>20</v>
      </c>
      <c r="H185" s="95">
        <v>117</v>
      </c>
      <c r="I185" s="48">
        <f t="shared" si="78"/>
        <v>113.48205625606208</v>
      </c>
      <c r="J185" s="48">
        <f t="shared" si="79"/>
        <v>111.21330483737954</v>
      </c>
      <c r="K185" s="131"/>
      <c r="L185" s="50">
        <f t="shared" si="80"/>
        <v>0</v>
      </c>
      <c r="M185" s="48">
        <f t="shared" si="81"/>
        <v>0</v>
      </c>
      <c r="N185" s="48">
        <f t="shared" si="82"/>
        <v>0</v>
      </c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</row>
    <row r="186" spans="1:31" s="136" customFormat="1" ht="11.1" customHeight="1" outlineLevel="1">
      <c r="A186" s="52">
        <v>103038</v>
      </c>
      <c r="B186" s="416" t="s">
        <v>1428</v>
      </c>
      <c r="C186" s="417"/>
      <c r="D186" s="417"/>
      <c r="E186" s="418"/>
      <c r="F186" s="47" t="s">
        <v>2</v>
      </c>
      <c r="G186" s="47">
        <v>20</v>
      </c>
      <c r="H186" s="95">
        <v>117</v>
      </c>
      <c r="I186" s="48">
        <f t="shared" si="78"/>
        <v>113.48205625606208</v>
      </c>
      <c r="J186" s="48">
        <f t="shared" si="79"/>
        <v>111.21330483737954</v>
      </c>
      <c r="K186" s="131"/>
      <c r="L186" s="50">
        <f t="shared" si="80"/>
        <v>0</v>
      </c>
      <c r="M186" s="48">
        <f t="shared" si="81"/>
        <v>0</v>
      </c>
      <c r="N186" s="48">
        <f t="shared" si="82"/>
        <v>0</v>
      </c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</row>
    <row r="187" spans="1:31" s="136" customFormat="1" ht="11.1" customHeight="1" outlineLevel="1">
      <c r="A187" s="52">
        <v>103039</v>
      </c>
      <c r="B187" s="416" t="s">
        <v>1426</v>
      </c>
      <c r="C187" s="417"/>
      <c r="D187" s="417"/>
      <c r="E187" s="418"/>
      <c r="F187" s="47" t="s">
        <v>2</v>
      </c>
      <c r="G187" s="47">
        <v>20</v>
      </c>
      <c r="H187" s="95">
        <v>156</v>
      </c>
      <c r="I187" s="48">
        <f t="shared" si="78"/>
        <v>151.30940834141612</v>
      </c>
      <c r="J187" s="48">
        <f t="shared" si="79"/>
        <v>148.28440644983939</v>
      </c>
      <c r="K187" s="131"/>
      <c r="L187" s="50">
        <f t="shared" si="80"/>
        <v>0</v>
      </c>
      <c r="M187" s="48">
        <f t="shared" si="81"/>
        <v>0</v>
      </c>
      <c r="N187" s="48">
        <f t="shared" si="82"/>
        <v>0</v>
      </c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/>
    </row>
    <row r="188" spans="1:31" s="136" customFormat="1" ht="11.1" customHeight="1" outlineLevel="1">
      <c r="A188" s="52">
        <v>103040</v>
      </c>
      <c r="B188" s="416" t="s">
        <v>1429</v>
      </c>
      <c r="C188" s="417"/>
      <c r="D188" s="417"/>
      <c r="E188" s="418"/>
      <c r="F188" s="47" t="s">
        <v>2</v>
      </c>
      <c r="G188" s="47">
        <v>20</v>
      </c>
      <c r="H188" s="95">
        <v>156</v>
      </c>
      <c r="I188" s="48">
        <f t="shared" si="78"/>
        <v>151.30940834141612</v>
      </c>
      <c r="J188" s="48">
        <f t="shared" si="79"/>
        <v>148.28440644983939</v>
      </c>
      <c r="K188" s="131"/>
      <c r="L188" s="50">
        <f t="shared" si="80"/>
        <v>0</v>
      </c>
      <c r="M188" s="48">
        <f t="shared" si="81"/>
        <v>0</v>
      </c>
      <c r="N188" s="48">
        <f t="shared" si="82"/>
        <v>0</v>
      </c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</row>
    <row r="189" spans="1:31" s="136" customFormat="1" ht="11.1" customHeight="1" outlineLevel="1">
      <c r="A189" s="47">
        <v>103026</v>
      </c>
      <c r="B189" s="406" t="s">
        <v>430</v>
      </c>
      <c r="C189" s="406"/>
      <c r="D189" s="406"/>
      <c r="E189" s="406"/>
      <c r="F189" s="47" t="s">
        <v>2</v>
      </c>
      <c r="G189" s="47">
        <v>1000</v>
      </c>
      <c r="H189" s="95">
        <v>1.5</v>
      </c>
      <c r="I189" s="48">
        <f t="shared" ref="I189:I195" si="83">H189/1.031</f>
        <v>1.4548981571290012</v>
      </c>
      <c r="J189" s="48">
        <f t="shared" ref="J189:J195" si="84">I189/1.0204</f>
        <v>1.4258116004792249</v>
      </c>
      <c r="K189" s="131"/>
      <c r="L189" s="50">
        <f t="shared" ref="L189:L195" si="85">SUM(H189*K189)</f>
        <v>0</v>
      </c>
      <c r="M189" s="48">
        <f t="shared" ref="M189:M195" si="86">IF($L$8&gt;=30000,I189*K189,0)</f>
        <v>0</v>
      </c>
      <c r="N189" s="48">
        <f t="shared" ref="N189:N195" si="87">IF($L$8&gt;=100000,K189*J189,0)</f>
        <v>0</v>
      </c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</row>
    <row r="190" spans="1:31" s="136" customFormat="1" ht="11.1" customHeight="1" outlineLevel="1">
      <c r="A190" s="47">
        <v>103027</v>
      </c>
      <c r="B190" s="406" t="s">
        <v>431</v>
      </c>
      <c r="C190" s="406"/>
      <c r="D190" s="406"/>
      <c r="E190" s="406"/>
      <c r="F190" s="47" t="s">
        <v>2</v>
      </c>
      <c r="G190" s="47">
        <v>500</v>
      </c>
      <c r="H190" s="95">
        <v>2</v>
      </c>
      <c r="I190" s="48">
        <f t="shared" si="83"/>
        <v>1.9398642095053349</v>
      </c>
      <c r="J190" s="48">
        <f t="shared" si="84"/>
        <v>1.9010821339723001</v>
      </c>
      <c r="K190" s="131"/>
      <c r="L190" s="50">
        <f t="shared" si="85"/>
        <v>0</v>
      </c>
      <c r="M190" s="48">
        <f t="shared" si="86"/>
        <v>0</v>
      </c>
      <c r="N190" s="48">
        <f t="shared" si="87"/>
        <v>0</v>
      </c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</row>
    <row r="191" spans="1:31" s="136" customFormat="1" ht="11.1" customHeight="1" outlineLevel="1">
      <c r="A191" s="47">
        <v>103028</v>
      </c>
      <c r="B191" s="406" t="s">
        <v>432</v>
      </c>
      <c r="C191" s="406"/>
      <c r="D191" s="406"/>
      <c r="E191" s="406"/>
      <c r="F191" s="47" t="s">
        <v>2</v>
      </c>
      <c r="G191" s="47">
        <v>500</v>
      </c>
      <c r="H191" s="95">
        <v>3.2</v>
      </c>
      <c r="I191" s="48">
        <f t="shared" si="83"/>
        <v>3.1037827352085356</v>
      </c>
      <c r="J191" s="48">
        <f t="shared" si="84"/>
        <v>3.04173141435568</v>
      </c>
      <c r="K191" s="131"/>
      <c r="L191" s="50">
        <f t="shared" si="85"/>
        <v>0</v>
      </c>
      <c r="M191" s="48">
        <f t="shared" si="86"/>
        <v>0</v>
      </c>
      <c r="N191" s="48">
        <f t="shared" si="87"/>
        <v>0</v>
      </c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/>
    </row>
    <row r="192" spans="1:31" s="136" customFormat="1" ht="11.1" customHeight="1" outlineLevel="1">
      <c r="A192" s="47">
        <v>103029</v>
      </c>
      <c r="B192" s="406" t="s">
        <v>433</v>
      </c>
      <c r="C192" s="406"/>
      <c r="D192" s="406"/>
      <c r="E192" s="406"/>
      <c r="F192" s="47" t="s">
        <v>2</v>
      </c>
      <c r="G192" s="47">
        <v>400</v>
      </c>
      <c r="H192" s="95">
        <v>4.2</v>
      </c>
      <c r="I192" s="48">
        <f t="shared" si="83"/>
        <v>4.0737148399612035</v>
      </c>
      <c r="J192" s="48">
        <f t="shared" si="84"/>
        <v>3.9922724813418302</v>
      </c>
      <c r="K192" s="131"/>
      <c r="L192" s="50">
        <f t="shared" si="85"/>
        <v>0</v>
      </c>
      <c r="M192" s="48">
        <f t="shared" si="86"/>
        <v>0</v>
      </c>
      <c r="N192" s="48">
        <f t="shared" si="87"/>
        <v>0</v>
      </c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</row>
    <row r="193" spans="1:31" s="136" customFormat="1" ht="11.1" customHeight="1" outlineLevel="1">
      <c r="A193" s="47">
        <v>103030</v>
      </c>
      <c r="B193" s="406" t="s">
        <v>434</v>
      </c>
      <c r="C193" s="406"/>
      <c r="D193" s="406"/>
      <c r="E193" s="406"/>
      <c r="F193" s="47" t="s">
        <v>2</v>
      </c>
      <c r="G193" s="47">
        <v>300</v>
      </c>
      <c r="H193" s="95">
        <v>4.9000000000000004</v>
      </c>
      <c r="I193" s="48">
        <f t="shared" si="83"/>
        <v>4.7526673132880708</v>
      </c>
      <c r="J193" s="48">
        <f t="shared" si="84"/>
        <v>4.657651228232135</v>
      </c>
      <c r="K193" s="131"/>
      <c r="L193" s="50">
        <f t="shared" si="85"/>
        <v>0</v>
      </c>
      <c r="M193" s="48">
        <f t="shared" si="86"/>
        <v>0</v>
      </c>
      <c r="N193" s="48">
        <f t="shared" si="87"/>
        <v>0</v>
      </c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</row>
    <row r="194" spans="1:31" s="136" customFormat="1" ht="11.1" customHeight="1" outlineLevel="1">
      <c r="A194" s="47">
        <v>103031</v>
      </c>
      <c r="B194" s="406" t="s">
        <v>312</v>
      </c>
      <c r="C194" s="406"/>
      <c r="D194" s="406"/>
      <c r="E194" s="406"/>
      <c r="F194" s="47" t="s">
        <v>2</v>
      </c>
      <c r="G194" s="47">
        <v>150</v>
      </c>
      <c r="H194" s="95">
        <v>6.8</v>
      </c>
      <c r="I194" s="48">
        <f t="shared" si="83"/>
        <v>6.5955383123181379</v>
      </c>
      <c r="J194" s="48">
        <f t="shared" si="84"/>
        <v>6.4636792555058191</v>
      </c>
      <c r="K194" s="131"/>
      <c r="L194" s="50">
        <f t="shared" si="85"/>
        <v>0</v>
      </c>
      <c r="M194" s="48">
        <f t="shared" si="86"/>
        <v>0</v>
      </c>
      <c r="N194" s="48">
        <f t="shared" si="87"/>
        <v>0</v>
      </c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</row>
    <row r="195" spans="1:31" s="141" customFormat="1" ht="11.1" customHeight="1" outlineLevel="1">
      <c r="A195" s="52">
        <v>103032</v>
      </c>
      <c r="B195" s="406" t="s">
        <v>313</v>
      </c>
      <c r="C195" s="406"/>
      <c r="D195" s="406"/>
      <c r="E195" s="406"/>
      <c r="F195" s="52" t="s">
        <v>2</v>
      </c>
      <c r="G195" s="52">
        <v>100</v>
      </c>
      <c r="H195" s="96">
        <v>8.5</v>
      </c>
      <c r="I195" s="53">
        <f t="shared" si="83"/>
        <v>8.2444228903976722</v>
      </c>
      <c r="J195" s="263">
        <f t="shared" si="84"/>
        <v>8.0795990693822741</v>
      </c>
      <c r="K195" s="142"/>
      <c r="L195" s="56">
        <f t="shared" si="85"/>
        <v>0</v>
      </c>
      <c r="M195" s="53">
        <f t="shared" si="86"/>
        <v>0</v>
      </c>
      <c r="N195" s="53">
        <f t="shared" si="87"/>
        <v>0</v>
      </c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</row>
    <row r="196" spans="1:31" s="141" customFormat="1" ht="11.1" customHeight="1" outlineLevel="1">
      <c r="A196" s="98">
        <v>103041</v>
      </c>
      <c r="B196" s="404" t="s">
        <v>1809</v>
      </c>
      <c r="C196" s="404"/>
      <c r="D196" s="404"/>
      <c r="E196" s="404"/>
      <c r="F196" s="98" t="s">
        <v>2</v>
      </c>
      <c r="G196" s="98">
        <v>100</v>
      </c>
      <c r="H196" s="96">
        <v>48</v>
      </c>
      <c r="I196" s="96">
        <f t="shared" ref="I196" si="88">H196/1.031</f>
        <v>46.556741028128037</v>
      </c>
      <c r="J196" s="312">
        <f t="shared" ref="J196" si="89">I196/1.0204</f>
        <v>45.625971215335198</v>
      </c>
      <c r="K196" s="142"/>
      <c r="L196" s="56">
        <f t="shared" ref="L196" si="90">SUM(H196*K196)</f>
        <v>0</v>
      </c>
      <c r="M196" s="53">
        <f t="shared" ref="M196" si="91">IF($L$8&gt;=30000,I196*K196,0)</f>
        <v>0</v>
      </c>
      <c r="N196" s="53">
        <f t="shared" ref="N196" si="92">IF($L$8&gt;=100000,K196*J196,0)</f>
        <v>0</v>
      </c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</row>
    <row r="197" spans="1:31" s="141" customFormat="1" ht="11.1" customHeight="1" outlineLevel="1">
      <c r="A197" s="52">
        <v>104001</v>
      </c>
      <c r="B197" s="406" t="s">
        <v>318</v>
      </c>
      <c r="C197" s="406"/>
      <c r="D197" s="406"/>
      <c r="E197" s="406"/>
      <c r="F197" s="52" t="s">
        <v>2</v>
      </c>
      <c r="G197" s="52">
        <v>1000</v>
      </c>
      <c r="H197" s="96">
        <v>11.5</v>
      </c>
      <c r="I197" s="53">
        <f t="shared" ref="I197:I212" si="93">H197/1.031</f>
        <v>11.154219204655675</v>
      </c>
      <c r="J197" s="189">
        <f t="shared" ref="J197:J206" si="94">I197/1.0204</f>
        <v>10.931222270340724</v>
      </c>
      <c r="K197" s="145"/>
      <c r="L197" s="55">
        <f t="shared" ref="L197:L245" si="95">SUM(H197*K197)</f>
        <v>0</v>
      </c>
      <c r="M197" s="48">
        <f t="shared" ref="M197:M211" si="96">IF($L$8&gt;=30000,I197*K197,0)</f>
        <v>0</v>
      </c>
      <c r="N197" s="48">
        <f t="shared" ref="N197:N211" si="97">IF($L$8&gt;=100000,K197*J197,0)</f>
        <v>0</v>
      </c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</row>
    <row r="198" spans="1:31" s="141" customFormat="1" ht="11.1" customHeight="1" outlineLevel="1">
      <c r="A198" s="52">
        <v>104002</v>
      </c>
      <c r="B198" s="406" t="s">
        <v>128</v>
      </c>
      <c r="C198" s="406"/>
      <c r="D198" s="406"/>
      <c r="E198" s="406"/>
      <c r="F198" s="52" t="s">
        <v>2</v>
      </c>
      <c r="G198" s="52">
        <v>1000</v>
      </c>
      <c r="H198" s="96">
        <v>11.5</v>
      </c>
      <c r="I198" s="53">
        <f t="shared" si="93"/>
        <v>11.154219204655675</v>
      </c>
      <c r="J198" s="189">
        <f t="shared" si="94"/>
        <v>10.931222270340724</v>
      </c>
      <c r="K198" s="145"/>
      <c r="L198" s="55">
        <f t="shared" si="95"/>
        <v>0</v>
      </c>
      <c r="M198" s="48">
        <f t="shared" si="96"/>
        <v>0</v>
      </c>
      <c r="N198" s="48">
        <f t="shared" si="97"/>
        <v>0</v>
      </c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</row>
    <row r="199" spans="1:31" s="141" customFormat="1" ht="11.1" customHeight="1" outlineLevel="1">
      <c r="A199" s="52">
        <v>104003</v>
      </c>
      <c r="B199" s="406" t="s">
        <v>129</v>
      </c>
      <c r="C199" s="406"/>
      <c r="D199" s="406"/>
      <c r="E199" s="406"/>
      <c r="F199" s="52" t="s">
        <v>2</v>
      </c>
      <c r="G199" s="52">
        <v>400</v>
      </c>
      <c r="H199" s="96">
        <v>14</v>
      </c>
      <c r="I199" s="53">
        <f t="shared" si="93"/>
        <v>13.579049466537343</v>
      </c>
      <c r="J199" s="189">
        <f t="shared" si="94"/>
        <v>13.3075749378061</v>
      </c>
      <c r="K199" s="142"/>
      <c r="L199" s="55">
        <f t="shared" si="95"/>
        <v>0</v>
      </c>
      <c r="M199" s="48">
        <f t="shared" si="96"/>
        <v>0</v>
      </c>
      <c r="N199" s="48">
        <f t="shared" si="97"/>
        <v>0</v>
      </c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</row>
    <row r="200" spans="1:31" s="141" customFormat="1" ht="11.1" customHeight="1" outlineLevel="1">
      <c r="A200" s="52">
        <v>104004</v>
      </c>
      <c r="B200" s="406" t="s">
        <v>130</v>
      </c>
      <c r="C200" s="406"/>
      <c r="D200" s="406"/>
      <c r="E200" s="406"/>
      <c r="F200" s="52" t="s">
        <v>2</v>
      </c>
      <c r="G200" s="52">
        <v>400</v>
      </c>
      <c r="H200" s="96">
        <v>14</v>
      </c>
      <c r="I200" s="53">
        <f t="shared" si="93"/>
        <v>13.579049466537343</v>
      </c>
      <c r="J200" s="189">
        <f t="shared" si="94"/>
        <v>13.3075749378061</v>
      </c>
      <c r="K200" s="142"/>
      <c r="L200" s="55">
        <f t="shared" si="95"/>
        <v>0</v>
      </c>
      <c r="M200" s="48">
        <f t="shared" si="96"/>
        <v>0</v>
      </c>
      <c r="N200" s="48">
        <f t="shared" si="97"/>
        <v>0</v>
      </c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</row>
    <row r="201" spans="1:31" s="141" customFormat="1" ht="11.1" customHeight="1" outlineLevel="1">
      <c r="A201" s="52">
        <v>104029</v>
      </c>
      <c r="B201" s="471" t="s">
        <v>1326</v>
      </c>
      <c r="C201" s="471"/>
      <c r="D201" s="471"/>
      <c r="E201" s="471"/>
      <c r="F201" s="52" t="s">
        <v>2</v>
      </c>
      <c r="G201" s="52">
        <v>50</v>
      </c>
      <c r="H201" s="96">
        <v>9.5</v>
      </c>
      <c r="I201" s="53">
        <f t="shared" si="93"/>
        <v>9.214354995150341</v>
      </c>
      <c r="J201" s="189">
        <f t="shared" si="94"/>
        <v>9.0301401363684253</v>
      </c>
      <c r="K201" s="142"/>
      <c r="L201" s="55">
        <f t="shared" si="95"/>
        <v>0</v>
      </c>
      <c r="M201" s="48">
        <f t="shared" si="96"/>
        <v>0</v>
      </c>
      <c r="N201" s="48">
        <f t="shared" si="97"/>
        <v>0</v>
      </c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</row>
    <row r="202" spans="1:31" s="141" customFormat="1" ht="11.1" customHeight="1" outlineLevel="1">
      <c r="A202" s="52">
        <v>104005</v>
      </c>
      <c r="B202" s="406" t="s">
        <v>314</v>
      </c>
      <c r="C202" s="406"/>
      <c r="D202" s="406"/>
      <c r="E202" s="406"/>
      <c r="F202" s="52" t="s">
        <v>2</v>
      </c>
      <c r="G202" s="52">
        <v>40</v>
      </c>
      <c r="H202" s="96">
        <v>16.3</v>
      </c>
      <c r="I202" s="53">
        <f t="shared" si="93"/>
        <v>15.80989330746848</v>
      </c>
      <c r="J202" s="189">
        <f t="shared" si="94"/>
        <v>15.493819391874245</v>
      </c>
      <c r="K202" s="142"/>
      <c r="L202" s="55">
        <f t="shared" si="95"/>
        <v>0</v>
      </c>
      <c r="M202" s="48">
        <f t="shared" si="96"/>
        <v>0</v>
      </c>
      <c r="N202" s="48">
        <f t="shared" si="97"/>
        <v>0</v>
      </c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</row>
    <row r="203" spans="1:31" s="141" customFormat="1" ht="11.1" customHeight="1" outlineLevel="1">
      <c r="A203" s="52">
        <v>104006</v>
      </c>
      <c r="B203" s="406" t="s">
        <v>315</v>
      </c>
      <c r="C203" s="406"/>
      <c r="D203" s="406"/>
      <c r="E203" s="406"/>
      <c r="F203" s="52" t="s">
        <v>2</v>
      </c>
      <c r="G203" s="52">
        <v>25</v>
      </c>
      <c r="H203" s="96">
        <v>22.7</v>
      </c>
      <c r="I203" s="53">
        <f t="shared" si="93"/>
        <v>22.017458777885548</v>
      </c>
      <c r="J203" s="189">
        <f t="shared" si="94"/>
        <v>21.577282220585602</v>
      </c>
      <c r="K203" s="142"/>
      <c r="L203" s="55">
        <f t="shared" si="95"/>
        <v>0</v>
      </c>
      <c r="M203" s="48">
        <f t="shared" si="96"/>
        <v>0</v>
      </c>
      <c r="N203" s="48">
        <f t="shared" si="97"/>
        <v>0</v>
      </c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</row>
    <row r="204" spans="1:31" s="141" customFormat="1" ht="11.1" customHeight="1" outlineLevel="1">
      <c r="A204" s="52">
        <v>104030</v>
      </c>
      <c r="B204" s="471" t="s">
        <v>1325</v>
      </c>
      <c r="C204" s="471"/>
      <c r="D204" s="471"/>
      <c r="E204" s="471"/>
      <c r="F204" s="52" t="s">
        <v>2</v>
      </c>
      <c r="G204" s="52">
        <v>20</v>
      </c>
      <c r="H204" s="96">
        <v>30</v>
      </c>
      <c r="I204" s="53">
        <f t="shared" si="93"/>
        <v>29.097963142580021</v>
      </c>
      <c r="J204" s="189">
        <f t="shared" si="94"/>
        <v>28.516232009584499</v>
      </c>
      <c r="K204" s="142"/>
      <c r="L204" s="55">
        <f t="shared" si="95"/>
        <v>0</v>
      </c>
      <c r="M204" s="48">
        <f t="shared" si="96"/>
        <v>0</v>
      </c>
      <c r="N204" s="48">
        <f t="shared" si="97"/>
        <v>0</v>
      </c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</row>
    <row r="205" spans="1:31" s="141" customFormat="1" ht="11.1" customHeight="1" outlineLevel="1">
      <c r="A205" s="52">
        <v>104007</v>
      </c>
      <c r="B205" s="406" t="s">
        <v>316</v>
      </c>
      <c r="C205" s="406"/>
      <c r="D205" s="406"/>
      <c r="E205" s="406"/>
      <c r="F205" s="52" t="s">
        <v>2</v>
      </c>
      <c r="G205" s="52">
        <v>150</v>
      </c>
      <c r="H205" s="96">
        <v>11.5</v>
      </c>
      <c r="I205" s="53">
        <f t="shared" si="93"/>
        <v>11.154219204655675</v>
      </c>
      <c r="J205" s="189">
        <f t="shared" si="94"/>
        <v>10.931222270340724</v>
      </c>
      <c r="K205" s="142"/>
      <c r="L205" s="55">
        <f t="shared" si="95"/>
        <v>0</v>
      </c>
      <c r="M205" s="48">
        <f t="shared" si="96"/>
        <v>0</v>
      </c>
      <c r="N205" s="48">
        <f t="shared" si="97"/>
        <v>0</v>
      </c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</row>
    <row r="206" spans="1:31" s="141" customFormat="1" ht="11.1" customHeight="1" outlineLevel="1">
      <c r="A206" s="52">
        <v>104008</v>
      </c>
      <c r="B206" s="406" t="s">
        <v>828</v>
      </c>
      <c r="C206" s="406"/>
      <c r="D206" s="406"/>
      <c r="E206" s="406"/>
      <c r="F206" s="52" t="s">
        <v>2</v>
      </c>
      <c r="G206" s="52">
        <v>100</v>
      </c>
      <c r="H206" s="96">
        <v>16</v>
      </c>
      <c r="I206" s="53">
        <f t="shared" si="93"/>
        <v>15.518913676042679</v>
      </c>
      <c r="J206" s="189">
        <f t="shared" si="94"/>
        <v>15.208657071778401</v>
      </c>
      <c r="K206" s="142"/>
      <c r="L206" s="55">
        <f t="shared" si="95"/>
        <v>0</v>
      </c>
      <c r="M206" s="48">
        <f t="shared" si="96"/>
        <v>0</v>
      </c>
      <c r="N206" s="48">
        <f t="shared" si="97"/>
        <v>0</v>
      </c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</row>
    <row r="207" spans="1:31" s="141" customFormat="1" ht="11.1" customHeight="1" outlineLevel="1">
      <c r="A207" s="52">
        <v>104026</v>
      </c>
      <c r="B207" s="406" t="s">
        <v>829</v>
      </c>
      <c r="C207" s="406"/>
      <c r="D207" s="406"/>
      <c r="E207" s="406"/>
      <c r="F207" s="52" t="s">
        <v>2</v>
      </c>
      <c r="G207" s="52">
        <v>100</v>
      </c>
      <c r="H207" s="96">
        <v>16</v>
      </c>
      <c r="I207" s="53">
        <f t="shared" si="93"/>
        <v>15.518913676042679</v>
      </c>
      <c r="J207" s="189">
        <f>I207/1.0204</f>
        <v>15.208657071778401</v>
      </c>
      <c r="K207" s="142"/>
      <c r="L207" s="55">
        <f>SUM(H207*K207)</f>
        <v>0</v>
      </c>
      <c r="M207" s="48">
        <f t="shared" si="96"/>
        <v>0</v>
      </c>
      <c r="N207" s="48">
        <f t="shared" si="97"/>
        <v>0</v>
      </c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</row>
    <row r="208" spans="1:31" s="141" customFormat="1" ht="11.1" customHeight="1" outlineLevel="1">
      <c r="A208" s="52">
        <v>104027</v>
      </c>
      <c r="B208" s="406" t="s">
        <v>830</v>
      </c>
      <c r="C208" s="406"/>
      <c r="D208" s="406"/>
      <c r="E208" s="406"/>
      <c r="F208" s="52" t="s">
        <v>2</v>
      </c>
      <c r="G208" s="52">
        <v>100</v>
      </c>
      <c r="H208" s="96">
        <v>16</v>
      </c>
      <c r="I208" s="53">
        <f t="shared" si="93"/>
        <v>15.518913676042679</v>
      </c>
      <c r="J208" s="189">
        <f>I208/1.0204</f>
        <v>15.208657071778401</v>
      </c>
      <c r="K208" s="142"/>
      <c r="L208" s="55">
        <f>SUM(H208*K208)</f>
        <v>0</v>
      </c>
      <c r="M208" s="48">
        <f t="shared" si="96"/>
        <v>0</v>
      </c>
      <c r="N208" s="48">
        <f t="shared" si="97"/>
        <v>0</v>
      </c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</row>
    <row r="209" spans="1:31" s="141" customFormat="1" ht="11.1" customHeight="1" outlineLevel="1">
      <c r="A209" s="52">
        <v>104028</v>
      </c>
      <c r="B209" s="406" t="s">
        <v>831</v>
      </c>
      <c r="C209" s="406"/>
      <c r="D209" s="406"/>
      <c r="E209" s="406"/>
      <c r="F209" s="52" t="s">
        <v>2</v>
      </c>
      <c r="G209" s="52">
        <v>100</v>
      </c>
      <c r="H209" s="96">
        <v>16</v>
      </c>
      <c r="I209" s="53">
        <f t="shared" si="93"/>
        <v>15.518913676042679</v>
      </c>
      <c r="J209" s="189">
        <f>I209/1.0204</f>
        <v>15.208657071778401</v>
      </c>
      <c r="K209" s="142"/>
      <c r="L209" s="55">
        <f>SUM(H209*K209)</f>
        <v>0</v>
      </c>
      <c r="M209" s="48">
        <f t="shared" si="96"/>
        <v>0</v>
      </c>
      <c r="N209" s="48">
        <f t="shared" si="97"/>
        <v>0</v>
      </c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</row>
    <row r="210" spans="1:31" s="141" customFormat="1" ht="11.1" customHeight="1" outlineLevel="1">
      <c r="A210" s="52">
        <v>104009</v>
      </c>
      <c r="B210" s="406" t="s">
        <v>317</v>
      </c>
      <c r="C210" s="406"/>
      <c r="D210" s="406"/>
      <c r="E210" s="406"/>
      <c r="F210" s="52" t="s">
        <v>2</v>
      </c>
      <c r="G210" s="52">
        <v>100</v>
      </c>
      <c r="H210" s="96">
        <v>16</v>
      </c>
      <c r="I210" s="53">
        <f t="shared" si="93"/>
        <v>15.518913676042679</v>
      </c>
      <c r="J210" s="189">
        <f t="shared" ref="J210:J245" si="98">I210/1.0204</f>
        <v>15.208657071778401</v>
      </c>
      <c r="K210" s="142"/>
      <c r="L210" s="55">
        <f t="shared" si="95"/>
        <v>0</v>
      </c>
      <c r="M210" s="48">
        <f t="shared" si="96"/>
        <v>0</v>
      </c>
      <c r="N210" s="48">
        <f t="shared" si="97"/>
        <v>0</v>
      </c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</row>
    <row r="211" spans="1:31" s="141" customFormat="1" ht="11.1" customHeight="1" outlineLevel="1">
      <c r="A211" s="52">
        <v>104014</v>
      </c>
      <c r="B211" s="406" t="s">
        <v>20</v>
      </c>
      <c r="C211" s="406"/>
      <c r="D211" s="406"/>
      <c r="E211" s="406"/>
      <c r="F211" s="52" t="s">
        <v>2</v>
      </c>
      <c r="G211" s="52">
        <v>500</v>
      </c>
      <c r="H211" s="96">
        <v>21</v>
      </c>
      <c r="I211" s="53">
        <f t="shared" si="93"/>
        <v>20.368574199806016</v>
      </c>
      <c r="J211" s="189">
        <f t="shared" si="98"/>
        <v>19.961362406709149</v>
      </c>
      <c r="K211" s="142"/>
      <c r="L211" s="55">
        <f t="shared" si="95"/>
        <v>0</v>
      </c>
      <c r="M211" s="48">
        <f t="shared" si="96"/>
        <v>0</v>
      </c>
      <c r="N211" s="48">
        <f t="shared" si="97"/>
        <v>0</v>
      </c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</row>
    <row r="212" spans="1:31" s="141" customFormat="1" ht="11.1" customHeight="1" outlineLevel="1">
      <c r="A212" s="52">
        <v>104015</v>
      </c>
      <c r="B212" s="406" t="s">
        <v>21</v>
      </c>
      <c r="C212" s="406"/>
      <c r="D212" s="406"/>
      <c r="E212" s="406"/>
      <c r="F212" s="52" t="s">
        <v>2</v>
      </c>
      <c r="G212" s="52">
        <v>200</v>
      </c>
      <c r="H212" s="96">
        <v>23</v>
      </c>
      <c r="I212" s="53">
        <f t="shared" si="93"/>
        <v>22.30843840931135</v>
      </c>
      <c r="J212" s="189">
        <f t="shared" si="98"/>
        <v>21.862444540681448</v>
      </c>
      <c r="K212" s="142"/>
      <c r="L212" s="55">
        <f t="shared" ref="L212:L225" si="99">SUM(H212*K212)</f>
        <v>0</v>
      </c>
      <c r="M212" s="48">
        <f t="shared" ref="M212:M225" si="100">IF($L$8&gt;=30000,I212*K212,0)</f>
        <v>0</v>
      </c>
      <c r="N212" s="48">
        <f t="shared" ref="N212:N225" si="101">IF($L$8&gt;=100000,K212*J212,0)</f>
        <v>0</v>
      </c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</row>
    <row r="213" spans="1:31" s="141" customFormat="1" ht="11.1" customHeight="1" outlineLevel="1">
      <c r="A213" s="52">
        <v>104031</v>
      </c>
      <c r="B213" s="416" t="s">
        <v>1309</v>
      </c>
      <c r="C213" s="417"/>
      <c r="D213" s="417"/>
      <c r="E213" s="418"/>
      <c r="F213" s="52" t="s">
        <v>2</v>
      </c>
      <c r="G213" s="52">
        <v>300</v>
      </c>
      <c r="H213" s="96">
        <v>4.3</v>
      </c>
      <c r="I213" s="53">
        <f t="shared" ref="I213:I224" si="102">H213/1.031</f>
        <v>4.1707080504364695</v>
      </c>
      <c r="J213" s="189">
        <f t="shared" si="98"/>
        <v>4.0873265880404448</v>
      </c>
      <c r="K213" s="142"/>
      <c r="L213" s="55">
        <f t="shared" si="99"/>
        <v>0</v>
      </c>
      <c r="M213" s="48">
        <f t="shared" si="100"/>
        <v>0</v>
      </c>
      <c r="N213" s="48">
        <f t="shared" si="101"/>
        <v>0</v>
      </c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</row>
    <row r="214" spans="1:31" s="141" customFormat="1" ht="11.1" customHeight="1" outlineLevel="1">
      <c r="A214" s="98">
        <v>104032</v>
      </c>
      <c r="B214" s="419" t="s">
        <v>1310</v>
      </c>
      <c r="C214" s="420"/>
      <c r="D214" s="420"/>
      <c r="E214" s="421"/>
      <c r="F214" s="98" t="s">
        <v>2</v>
      </c>
      <c r="G214" s="98">
        <v>300</v>
      </c>
      <c r="H214" s="96">
        <v>6.7</v>
      </c>
      <c r="I214" s="96">
        <f t="shared" si="102"/>
        <v>6.4985451018428719</v>
      </c>
      <c r="J214" s="266">
        <f t="shared" si="98"/>
        <v>6.3686251488072054</v>
      </c>
      <c r="K214" s="142"/>
      <c r="L214" s="55">
        <f t="shared" si="99"/>
        <v>0</v>
      </c>
      <c r="M214" s="48">
        <f t="shared" si="100"/>
        <v>0</v>
      </c>
      <c r="N214" s="48">
        <f t="shared" si="101"/>
        <v>0</v>
      </c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</row>
    <row r="215" spans="1:31" s="141" customFormat="1" ht="11.1" customHeight="1" outlineLevel="1">
      <c r="A215" s="52">
        <v>104033</v>
      </c>
      <c r="B215" s="416" t="s">
        <v>1311</v>
      </c>
      <c r="C215" s="417"/>
      <c r="D215" s="417"/>
      <c r="E215" s="418"/>
      <c r="F215" s="52" t="s">
        <v>2</v>
      </c>
      <c r="G215" s="52">
        <v>300</v>
      </c>
      <c r="H215" s="96">
        <v>4.5</v>
      </c>
      <c r="I215" s="53">
        <f t="shared" si="102"/>
        <v>4.3646944713870033</v>
      </c>
      <c r="J215" s="189">
        <f t="shared" si="98"/>
        <v>4.2774348014376748</v>
      </c>
      <c r="K215" s="142"/>
      <c r="L215" s="55">
        <f t="shared" si="99"/>
        <v>0</v>
      </c>
      <c r="M215" s="48">
        <f t="shared" si="100"/>
        <v>0</v>
      </c>
      <c r="N215" s="48">
        <f t="shared" si="101"/>
        <v>0</v>
      </c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</row>
    <row r="216" spans="1:31" s="141" customFormat="1" ht="11.1" customHeight="1" outlineLevel="1">
      <c r="A216" s="52">
        <v>104016</v>
      </c>
      <c r="B216" s="406" t="s">
        <v>789</v>
      </c>
      <c r="C216" s="406"/>
      <c r="D216" s="406"/>
      <c r="E216" s="406"/>
      <c r="F216" s="52" t="s">
        <v>2</v>
      </c>
      <c r="G216" s="52">
        <v>300</v>
      </c>
      <c r="H216" s="96">
        <v>7.5</v>
      </c>
      <c r="I216" s="53">
        <f t="shared" si="102"/>
        <v>7.2744907856450052</v>
      </c>
      <c r="J216" s="189">
        <f t="shared" si="98"/>
        <v>7.1290580023961247</v>
      </c>
      <c r="K216" s="142"/>
      <c r="L216" s="55">
        <f t="shared" si="99"/>
        <v>0</v>
      </c>
      <c r="M216" s="48">
        <f t="shared" si="100"/>
        <v>0</v>
      </c>
      <c r="N216" s="48">
        <f t="shared" si="101"/>
        <v>0</v>
      </c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</row>
    <row r="217" spans="1:31" s="141" customFormat="1" ht="11.1" customHeight="1" outlineLevel="1">
      <c r="A217" s="52">
        <v>104034</v>
      </c>
      <c r="B217" s="416" t="s">
        <v>1312</v>
      </c>
      <c r="C217" s="417"/>
      <c r="D217" s="417"/>
      <c r="E217" s="418"/>
      <c r="F217" s="52" t="s">
        <v>2</v>
      </c>
      <c r="G217" s="52">
        <v>150</v>
      </c>
      <c r="H217" s="96">
        <v>10</v>
      </c>
      <c r="I217" s="53">
        <f t="shared" si="102"/>
        <v>9.6993210475266736</v>
      </c>
      <c r="J217" s="189">
        <f t="shared" si="98"/>
        <v>9.5054106698614991</v>
      </c>
      <c r="K217" s="142"/>
      <c r="L217" s="55">
        <f t="shared" si="99"/>
        <v>0</v>
      </c>
      <c r="M217" s="48">
        <f t="shared" si="100"/>
        <v>0</v>
      </c>
      <c r="N217" s="48">
        <f t="shared" si="101"/>
        <v>0</v>
      </c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</row>
    <row r="218" spans="1:31" s="141" customFormat="1" ht="11.1" customHeight="1" outlineLevel="1">
      <c r="A218" s="98">
        <v>104035</v>
      </c>
      <c r="B218" s="419" t="s">
        <v>1313</v>
      </c>
      <c r="C218" s="420"/>
      <c r="D218" s="420"/>
      <c r="E218" s="421"/>
      <c r="F218" s="98" t="s">
        <v>2</v>
      </c>
      <c r="G218" s="98">
        <v>100</v>
      </c>
      <c r="H218" s="96">
        <v>14</v>
      </c>
      <c r="I218" s="96">
        <f t="shared" si="102"/>
        <v>13.579049466537343</v>
      </c>
      <c r="J218" s="266">
        <f t="shared" si="98"/>
        <v>13.3075749378061</v>
      </c>
      <c r="K218" s="142"/>
      <c r="L218" s="55">
        <f t="shared" si="99"/>
        <v>0</v>
      </c>
      <c r="M218" s="48">
        <f t="shared" si="100"/>
        <v>0</v>
      </c>
      <c r="N218" s="48">
        <f t="shared" si="101"/>
        <v>0</v>
      </c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</row>
    <row r="219" spans="1:31" s="141" customFormat="1" ht="11.1" customHeight="1" outlineLevel="1">
      <c r="A219" s="98">
        <v>104036</v>
      </c>
      <c r="B219" s="464" t="s">
        <v>1314</v>
      </c>
      <c r="C219" s="465"/>
      <c r="D219" s="465"/>
      <c r="E219" s="466"/>
      <c r="F219" s="98" t="s">
        <v>2</v>
      </c>
      <c r="G219" s="98">
        <v>100</v>
      </c>
      <c r="H219" s="96">
        <v>11.5</v>
      </c>
      <c r="I219" s="96">
        <f t="shared" si="102"/>
        <v>11.154219204655675</v>
      </c>
      <c r="J219" s="266">
        <f t="shared" si="98"/>
        <v>10.931222270340724</v>
      </c>
      <c r="K219" s="142"/>
      <c r="L219" s="55">
        <f t="shared" si="99"/>
        <v>0</v>
      </c>
      <c r="M219" s="48">
        <f t="shared" si="100"/>
        <v>0</v>
      </c>
      <c r="N219" s="48">
        <f t="shared" si="101"/>
        <v>0</v>
      </c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</row>
    <row r="220" spans="1:31" s="141" customFormat="1" ht="11.1" customHeight="1" outlineLevel="1">
      <c r="A220" s="98">
        <v>104037</v>
      </c>
      <c r="B220" s="419" t="s">
        <v>1315</v>
      </c>
      <c r="C220" s="420"/>
      <c r="D220" s="420"/>
      <c r="E220" s="421"/>
      <c r="F220" s="98" t="s">
        <v>2</v>
      </c>
      <c r="G220" s="98">
        <v>50</v>
      </c>
      <c r="H220" s="96">
        <v>14</v>
      </c>
      <c r="I220" s="96">
        <f t="shared" si="102"/>
        <v>13.579049466537343</v>
      </c>
      <c r="J220" s="266">
        <f t="shared" si="98"/>
        <v>13.3075749378061</v>
      </c>
      <c r="K220" s="142"/>
      <c r="L220" s="55">
        <f t="shared" si="99"/>
        <v>0</v>
      </c>
      <c r="M220" s="48">
        <f t="shared" si="100"/>
        <v>0</v>
      </c>
      <c r="N220" s="48">
        <f t="shared" si="101"/>
        <v>0</v>
      </c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</row>
    <row r="221" spans="1:31" s="141" customFormat="1" ht="11.1" customHeight="1" outlineLevel="1">
      <c r="A221" s="98">
        <v>104038</v>
      </c>
      <c r="B221" s="419" t="s">
        <v>1316</v>
      </c>
      <c r="C221" s="420"/>
      <c r="D221" s="420"/>
      <c r="E221" s="421"/>
      <c r="F221" s="98" t="s">
        <v>2</v>
      </c>
      <c r="G221" s="98">
        <v>150</v>
      </c>
      <c r="H221" s="96">
        <v>13</v>
      </c>
      <c r="I221" s="96">
        <f t="shared" si="102"/>
        <v>12.609117361784676</v>
      </c>
      <c r="J221" s="266">
        <f t="shared" si="98"/>
        <v>12.357033870819949</v>
      </c>
      <c r="K221" s="142"/>
      <c r="L221" s="55">
        <f t="shared" si="99"/>
        <v>0</v>
      </c>
      <c r="M221" s="48">
        <f t="shared" si="100"/>
        <v>0</v>
      </c>
      <c r="N221" s="48">
        <f t="shared" si="101"/>
        <v>0</v>
      </c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</row>
    <row r="222" spans="1:31" s="141" customFormat="1" ht="11.1" customHeight="1" outlineLevel="1">
      <c r="A222" s="98">
        <v>104039</v>
      </c>
      <c r="B222" s="464" t="s">
        <v>1317</v>
      </c>
      <c r="C222" s="465"/>
      <c r="D222" s="465"/>
      <c r="E222" s="466"/>
      <c r="F222" s="98" t="s">
        <v>2</v>
      </c>
      <c r="G222" s="98">
        <v>60</v>
      </c>
      <c r="H222" s="96">
        <v>16.8</v>
      </c>
      <c r="I222" s="96">
        <f t="shared" si="102"/>
        <v>16.294859359844814</v>
      </c>
      <c r="J222" s="266">
        <f t="shared" si="98"/>
        <v>15.969089925367321</v>
      </c>
      <c r="K222" s="142"/>
      <c r="L222" s="55">
        <f t="shared" si="99"/>
        <v>0</v>
      </c>
      <c r="M222" s="48">
        <f t="shared" si="100"/>
        <v>0</v>
      </c>
      <c r="N222" s="48">
        <f t="shared" si="101"/>
        <v>0</v>
      </c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</row>
    <row r="223" spans="1:31" s="141" customFormat="1" ht="11.1" customHeight="1" outlineLevel="1">
      <c r="A223" s="98">
        <v>104040</v>
      </c>
      <c r="B223" s="464" t="s">
        <v>1318</v>
      </c>
      <c r="C223" s="465"/>
      <c r="D223" s="465"/>
      <c r="E223" s="466"/>
      <c r="F223" s="98" t="s">
        <v>2</v>
      </c>
      <c r="G223" s="98">
        <v>300</v>
      </c>
      <c r="H223" s="96">
        <v>6</v>
      </c>
      <c r="I223" s="96">
        <f t="shared" si="102"/>
        <v>5.8195926285160047</v>
      </c>
      <c r="J223" s="266">
        <f t="shared" si="98"/>
        <v>5.7032464019168998</v>
      </c>
      <c r="K223" s="142"/>
      <c r="L223" s="55">
        <f t="shared" si="99"/>
        <v>0</v>
      </c>
      <c r="M223" s="48">
        <f t="shared" si="100"/>
        <v>0</v>
      </c>
      <c r="N223" s="48">
        <f t="shared" si="101"/>
        <v>0</v>
      </c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</row>
    <row r="224" spans="1:31" s="141" customFormat="1" ht="11.1" customHeight="1" outlineLevel="1">
      <c r="A224" s="98">
        <v>104041</v>
      </c>
      <c r="B224" s="419" t="s">
        <v>1319</v>
      </c>
      <c r="C224" s="420"/>
      <c r="D224" s="420"/>
      <c r="E224" s="421"/>
      <c r="F224" s="98" t="s">
        <v>2</v>
      </c>
      <c r="G224" s="98">
        <v>300</v>
      </c>
      <c r="H224" s="96">
        <v>8.4</v>
      </c>
      <c r="I224" s="96">
        <f t="shared" si="102"/>
        <v>8.1474296799224071</v>
      </c>
      <c r="J224" s="266">
        <f t="shared" si="98"/>
        <v>7.9845449626836604</v>
      </c>
      <c r="K224" s="142"/>
      <c r="L224" s="55">
        <f t="shared" si="99"/>
        <v>0</v>
      </c>
      <c r="M224" s="48">
        <f t="shared" si="100"/>
        <v>0</v>
      </c>
      <c r="N224" s="48">
        <f t="shared" si="101"/>
        <v>0</v>
      </c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</row>
    <row r="225" spans="1:31" s="141" customFormat="1" ht="11.1" customHeight="1" outlineLevel="1">
      <c r="A225" s="52">
        <v>104017</v>
      </c>
      <c r="B225" s="406" t="s">
        <v>86</v>
      </c>
      <c r="C225" s="406"/>
      <c r="D225" s="406"/>
      <c r="E225" s="406"/>
      <c r="F225" s="52" t="s">
        <v>2</v>
      </c>
      <c r="G225" s="52">
        <v>50</v>
      </c>
      <c r="H225" s="96">
        <v>26.9</v>
      </c>
      <c r="I225" s="53">
        <f t="shared" ref="I225:I230" si="103">H225/1.031</f>
        <v>26.091173617846753</v>
      </c>
      <c r="J225" s="189">
        <f t="shared" si="98"/>
        <v>25.569554701927434</v>
      </c>
      <c r="K225" s="142"/>
      <c r="L225" s="55">
        <f t="shared" si="99"/>
        <v>0</v>
      </c>
      <c r="M225" s="48">
        <f t="shared" si="100"/>
        <v>0</v>
      </c>
      <c r="N225" s="48">
        <f t="shared" si="101"/>
        <v>0</v>
      </c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</row>
    <row r="226" spans="1:31" s="141" customFormat="1" ht="11.1" customHeight="1" outlineLevel="1">
      <c r="A226" s="52">
        <v>104018</v>
      </c>
      <c r="B226" s="406" t="s">
        <v>68</v>
      </c>
      <c r="C226" s="406"/>
      <c r="D226" s="406"/>
      <c r="E226" s="406"/>
      <c r="F226" s="52" t="s">
        <v>2</v>
      </c>
      <c r="G226" s="52">
        <v>50</v>
      </c>
      <c r="H226" s="96">
        <v>44.8</v>
      </c>
      <c r="I226" s="53">
        <f t="shared" si="103"/>
        <v>43.452958292919497</v>
      </c>
      <c r="J226" s="189">
        <f t="shared" si="98"/>
        <v>42.584239800979518</v>
      </c>
      <c r="K226" s="142"/>
      <c r="L226" s="55">
        <f t="shared" si="95"/>
        <v>0</v>
      </c>
      <c r="M226" s="48">
        <f>IF($L$8&gt;=30000,I226*K226,0)</f>
        <v>0</v>
      </c>
      <c r="N226" s="48">
        <f>IF($L$8&gt;=100000,K226*J226,0)</f>
        <v>0</v>
      </c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</row>
    <row r="227" spans="1:31" s="141" customFormat="1" ht="11.1" customHeight="1" outlineLevel="1">
      <c r="A227" s="52">
        <v>104019</v>
      </c>
      <c r="B227" s="406" t="s">
        <v>788</v>
      </c>
      <c r="C227" s="406"/>
      <c r="D227" s="406"/>
      <c r="E227" s="406"/>
      <c r="F227" s="52" t="s">
        <v>2</v>
      </c>
      <c r="G227" s="52">
        <v>50</v>
      </c>
      <c r="H227" s="96">
        <v>44.8</v>
      </c>
      <c r="I227" s="53">
        <f t="shared" si="103"/>
        <v>43.452958292919497</v>
      </c>
      <c r="J227" s="189">
        <f t="shared" si="98"/>
        <v>42.584239800979518</v>
      </c>
      <c r="K227" s="142"/>
      <c r="L227" s="55">
        <f t="shared" si="95"/>
        <v>0</v>
      </c>
      <c r="M227" s="48">
        <f>IF($L$8&gt;=30000,I227*K227,0)</f>
        <v>0</v>
      </c>
      <c r="N227" s="48">
        <f>IF($L$8&gt;=100000,K227*J227,0)</f>
        <v>0</v>
      </c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</row>
    <row r="228" spans="1:31" s="268" customFormat="1" ht="11.1" customHeight="1" outlineLevel="1">
      <c r="A228" s="98">
        <v>104020</v>
      </c>
      <c r="B228" s="405" t="s">
        <v>1327</v>
      </c>
      <c r="C228" s="405"/>
      <c r="D228" s="405"/>
      <c r="E228" s="405"/>
      <c r="F228" s="98" t="s">
        <v>2</v>
      </c>
      <c r="G228" s="98">
        <v>50</v>
      </c>
      <c r="H228" s="96">
        <v>23.7</v>
      </c>
      <c r="I228" s="96">
        <f t="shared" si="103"/>
        <v>22.987390882638216</v>
      </c>
      <c r="J228" s="266">
        <f t="shared" si="98"/>
        <v>22.527823287571753</v>
      </c>
      <c r="K228" s="379"/>
      <c r="L228" s="267">
        <f t="shared" si="95"/>
        <v>0</v>
      </c>
      <c r="M228" s="95">
        <f>IF($L$8&gt;=30000,I228*K228,0)</f>
        <v>0</v>
      </c>
      <c r="N228" s="95">
        <f>IF($L$8&gt;=100000,K228*J228,0)</f>
        <v>0</v>
      </c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</row>
    <row r="229" spans="1:31" s="141" customFormat="1" ht="11.1" customHeight="1" outlineLevel="1">
      <c r="A229" s="52">
        <v>104021</v>
      </c>
      <c r="B229" s="406" t="s">
        <v>254</v>
      </c>
      <c r="C229" s="406"/>
      <c r="D229" s="406"/>
      <c r="E229" s="406"/>
      <c r="F229" s="52" t="s">
        <v>2</v>
      </c>
      <c r="G229" s="52">
        <v>50</v>
      </c>
      <c r="H229" s="96">
        <v>23.7</v>
      </c>
      <c r="I229" s="53">
        <f t="shared" si="103"/>
        <v>22.987390882638216</v>
      </c>
      <c r="J229" s="189">
        <f t="shared" si="98"/>
        <v>22.527823287571753</v>
      </c>
      <c r="K229" s="142"/>
      <c r="L229" s="55">
        <f t="shared" si="95"/>
        <v>0</v>
      </c>
      <c r="M229" s="48">
        <f>IF($L$8&gt;=30000,I229*K229,0)</f>
        <v>0</v>
      </c>
      <c r="N229" s="48">
        <f>IF($L$8&gt;=100000,K229*J229,0)</f>
        <v>0</v>
      </c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</row>
    <row r="230" spans="1:31" s="141" customFormat="1" ht="11.1" customHeight="1" outlineLevel="1">
      <c r="A230" s="52">
        <v>104022</v>
      </c>
      <c r="B230" s="406" t="s">
        <v>67</v>
      </c>
      <c r="C230" s="406"/>
      <c r="D230" s="406"/>
      <c r="E230" s="406"/>
      <c r="F230" s="52" t="s">
        <v>2</v>
      </c>
      <c r="G230" s="52">
        <v>50</v>
      </c>
      <c r="H230" s="96">
        <v>52.5</v>
      </c>
      <c r="I230" s="53">
        <f t="shared" si="103"/>
        <v>50.921435499515042</v>
      </c>
      <c r="J230" s="189">
        <f>I230/1.0204</f>
        <v>49.903406016772877</v>
      </c>
      <c r="K230" s="142"/>
      <c r="L230" s="55">
        <f t="shared" si="95"/>
        <v>0</v>
      </c>
      <c r="M230" s="48">
        <f t="shared" ref="M230:M244" si="104">IF($L$8&gt;=30000,I230*K230,0)</f>
        <v>0</v>
      </c>
      <c r="N230" s="48">
        <f t="shared" ref="N230:N244" si="105">IF($L$8&gt;=100000,K230*J230,0)</f>
        <v>0</v>
      </c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</row>
    <row r="231" spans="1:31" s="141" customFormat="1" ht="11.1" customHeight="1" outlineLevel="1">
      <c r="A231" s="52">
        <v>104042</v>
      </c>
      <c r="B231" s="416" t="s">
        <v>1328</v>
      </c>
      <c r="C231" s="417"/>
      <c r="D231" s="417"/>
      <c r="E231" s="418"/>
      <c r="F231" s="52" t="s">
        <v>2</v>
      </c>
      <c r="G231" s="52">
        <v>30</v>
      </c>
      <c r="H231" s="96">
        <v>39</v>
      </c>
      <c r="I231" s="53">
        <f t="shared" ref="I231:I237" si="106">H231/1.031</f>
        <v>37.827352085354029</v>
      </c>
      <c r="J231" s="189">
        <f t="shared" si="98"/>
        <v>37.071101612459849</v>
      </c>
      <c r="K231" s="142"/>
      <c r="L231" s="55">
        <f t="shared" si="95"/>
        <v>0</v>
      </c>
      <c r="M231" s="48">
        <f t="shared" si="104"/>
        <v>0</v>
      </c>
      <c r="N231" s="48">
        <f t="shared" si="105"/>
        <v>0</v>
      </c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</row>
    <row r="232" spans="1:31" s="141" customFormat="1" ht="11.1" customHeight="1" outlineLevel="1">
      <c r="A232" s="52">
        <v>104043</v>
      </c>
      <c r="B232" s="416" t="s">
        <v>1329</v>
      </c>
      <c r="C232" s="417"/>
      <c r="D232" s="417"/>
      <c r="E232" s="418"/>
      <c r="F232" s="52" t="s">
        <v>2</v>
      </c>
      <c r="G232" s="52">
        <v>100</v>
      </c>
      <c r="H232" s="96">
        <v>27.4</v>
      </c>
      <c r="I232" s="53">
        <f t="shared" si="106"/>
        <v>26.576139670223085</v>
      </c>
      <c r="J232" s="189">
        <f t="shared" si="98"/>
        <v>26.044825235420507</v>
      </c>
      <c r="K232" s="142"/>
      <c r="L232" s="55">
        <f t="shared" si="95"/>
        <v>0</v>
      </c>
      <c r="M232" s="48">
        <f t="shared" si="104"/>
        <v>0</v>
      </c>
      <c r="N232" s="48">
        <f t="shared" si="105"/>
        <v>0</v>
      </c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</row>
    <row r="233" spans="1:31" s="141" customFormat="1" ht="11.1" customHeight="1" outlineLevel="1">
      <c r="A233" s="52">
        <v>104044</v>
      </c>
      <c r="B233" s="416" t="s">
        <v>1330</v>
      </c>
      <c r="C233" s="417"/>
      <c r="D233" s="417"/>
      <c r="E233" s="418"/>
      <c r="F233" s="52" t="s">
        <v>2</v>
      </c>
      <c r="G233" s="52">
        <v>100</v>
      </c>
      <c r="H233" s="96">
        <v>17.8</v>
      </c>
      <c r="I233" s="53">
        <f t="shared" si="106"/>
        <v>17.264791464597479</v>
      </c>
      <c r="J233" s="189">
        <f t="shared" si="98"/>
        <v>16.919630992353468</v>
      </c>
      <c r="K233" s="142"/>
      <c r="L233" s="55">
        <f t="shared" si="95"/>
        <v>0</v>
      </c>
      <c r="M233" s="48">
        <f t="shared" si="104"/>
        <v>0</v>
      </c>
      <c r="N233" s="48">
        <f t="shared" si="105"/>
        <v>0</v>
      </c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</row>
    <row r="234" spans="1:31" s="141" customFormat="1" ht="11.1" customHeight="1" outlineLevel="1">
      <c r="A234" s="52">
        <v>104045</v>
      </c>
      <c r="B234" s="416" t="s">
        <v>1331</v>
      </c>
      <c r="C234" s="417"/>
      <c r="D234" s="417"/>
      <c r="E234" s="418"/>
      <c r="F234" s="52" t="s">
        <v>2</v>
      </c>
      <c r="G234" s="52">
        <v>100</v>
      </c>
      <c r="H234" s="96">
        <v>22.4</v>
      </c>
      <c r="I234" s="53">
        <f t="shared" si="106"/>
        <v>21.726479146459749</v>
      </c>
      <c r="J234" s="189">
        <f t="shared" si="98"/>
        <v>21.292119900489759</v>
      </c>
      <c r="K234" s="142"/>
      <c r="L234" s="55">
        <f t="shared" si="95"/>
        <v>0</v>
      </c>
      <c r="M234" s="48">
        <f t="shared" si="104"/>
        <v>0</v>
      </c>
      <c r="N234" s="48">
        <f t="shared" si="105"/>
        <v>0</v>
      </c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</row>
    <row r="235" spans="1:31" s="141" customFormat="1" ht="11.1" customHeight="1" outlineLevel="1">
      <c r="A235" s="52">
        <v>104046</v>
      </c>
      <c r="B235" s="416" t="s">
        <v>1332</v>
      </c>
      <c r="C235" s="417"/>
      <c r="D235" s="417"/>
      <c r="E235" s="418"/>
      <c r="F235" s="52" t="s">
        <v>2</v>
      </c>
      <c r="G235" s="52">
        <v>50</v>
      </c>
      <c r="H235" s="96">
        <v>29.3</v>
      </c>
      <c r="I235" s="53">
        <f t="shared" si="106"/>
        <v>28.419010669253154</v>
      </c>
      <c r="J235" s="189">
        <f t="shared" si="98"/>
        <v>27.850853262694194</v>
      </c>
      <c r="K235" s="142"/>
      <c r="L235" s="55">
        <f t="shared" si="95"/>
        <v>0</v>
      </c>
      <c r="M235" s="48">
        <f t="shared" si="104"/>
        <v>0</v>
      </c>
      <c r="N235" s="48">
        <f t="shared" si="105"/>
        <v>0</v>
      </c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</row>
    <row r="236" spans="1:31" s="141" customFormat="1" ht="11.1" customHeight="1" outlineLevel="1">
      <c r="A236" s="52">
        <v>104047</v>
      </c>
      <c r="B236" s="416" t="s">
        <v>1333</v>
      </c>
      <c r="C236" s="417"/>
      <c r="D236" s="417"/>
      <c r="E236" s="418"/>
      <c r="F236" s="52" t="s">
        <v>2</v>
      </c>
      <c r="G236" s="52">
        <v>50</v>
      </c>
      <c r="H236" s="96">
        <v>33.700000000000003</v>
      </c>
      <c r="I236" s="53">
        <f t="shared" si="106"/>
        <v>32.686711930164897</v>
      </c>
      <c r="J236" s="189">
        <f t="shared" si="98"/>
        <v>32.033233957433261</v>
      </c>
      <c r="K236" s="142"/>
      <c r="L236" s="55">
        <f t="shared" si="95"/>
        <v>0</v>
      </c>
      <c r="M236" s="48">
        <f t="shared" si="104"/>
        <v>0</v>
      </c>
      <c r="N236" s="48">
        <f t="shared" si="105"/>
        <v>0</v>
      </c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</row>
    <row r="237" spans="1:31" s="141" customFormat="1" ht="11.1" customHeight="1" outlineLevel="1">
      <c r="A237" s="52">
        <v>104048</v>
      </c>
      <c r="B237" s="416" t="s">
        <v>1334</v>
      </c>
      <c r="C237" s="417"/>
      <c r="D237" s="417"/>
      <c r="E237" s="418"/>
      <c r="F237" s="52" t="s">
        <v>2</v>
      </c>
      <c r="G237" s="52">
        <v>50</v>
      </c>
      <c r="H237" s="96">
        <v>40.299999999999997</v>
      </c>
      <c r="I237" s="53">
        <f t="shared" si="106"/>
        <v>39.088263821532493</v>
      </c>
      <c r="J237" s="189">
        <f t="shared" si="98"/>
        <v>38.306804999541839</v>
      </c>
      <c r="K237" s="142"/>
      <c r="L237" s="55">
        <f t="shared" si="95"/>
        <v>0</v>
      </c>
      <c r="M237" s="48">
        <f t="shared" si="104"/>
        <v>0</v>
      </c>
      <c r="N237" s="48">
        <f t="shared" si="105"/>
        <v>0</v>
      </c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</row>
    <row r="238" spans="1:31" s="141" customFormat="1" ht="11.1" customHeight="1" outlineLevel="1">
      <c r="A238" s="52">
        <v>104023</v>
      </c>
      <c r="B238" s="416" t="s">
        <v>255</v>
      </c>
      <c r="C238" s="417"/>
      <c r="D238" s="417"/>
      <c r="E238" s="418"/>
      <c r="F238" s="52" t="s">
        <v>2</v>
      </c>
      <c r="G238" s="52">
        <v>25</v>
      </c>
      <c r="H238" s="96">
        <v>68</v>
      </c>
      <c r="I238" s="53">
        <f t="shared" ref="I238:I245" si="107">H238/1.031</f>
        <v>65.955383123181377</v>
      </c>
      <c r="J238" s="189">
        <f t="shared" si="98"/>
        <v>64.636792555058193</v>
      </c>
      <c r="K238" s="142"/>
      <c r="L238" s="55">
        <f t="shared" si="95"/>
        <v>0</v>
      </c>
      <c r="M238" s="48">
        <f t="shared" si="104"/>
        <v>0</v>
      </c>
      <c r="N238" s="48">
        <f t="shared" si="105"/>
        <v>0</v>
      </c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</row>
    <row r="239" spans="1:31" s="141" customFormat="1" ht="11.1" customHeight="1" outlineLevel="1">
      <c r="A239" s="98">
        <v>104024</v>
      </c>
      <c r="B239" s="404" t="s">
        <v>256</v>
      </c>
      <c r="C239" s="404"/>
      <c r="D239" s="404"/>
      <c r="E239" s="404"/>
      <c r="F239" s="98" t="s">
        <v>2</v>
      </c>
      <c r="G239" s="98">
        <v>30</v>
      </c>
      <c r="H239" s="96">
        <v>78.8</v>
      </c>
      <c r="I239" s="96">
        <f t="shared" si="107"/>
        <v>76.430649854510193</v>
      </c>
      <c r="J239" s="266">
        <f t="shared" si="98"/>
        <v>74.902636078508621</v>
      </c>
      <c r="K239" s="142"/>
      <c r="L239" s="55">
        <f t="shared" si="95"/>
        <v>0</v>
      </c>
      <c r="M239" s="48">
        <f t="shared" si="104"/>
        <v>0</v>
      </c>
      <c r="N239" s="48">
        <f t="shared" si="105"/>
        <v>0</v>
      </c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</row>
    <row r="240" spans="1:31" s="141" customFormat="1" ht="11.1" customHeight="1" outlineLevel="1">
      <c r="A240" s="98">
        <v>104049</v>
      </c>
      <c r="B240" s="464" t="s">
        <v>1320</v>
      </c>
      <c r="C240" s="465"/>
      <c r="D240" s="465"/>
      <c r="E240" s="466"/>
      <c r="F240" s="98" t="s">
        <v>2</v>
      </c>
      <c r="G240" s="98">
        <v>100</v>
      </c>
      <c r="H240" s="96">
        <v>18.7</v>
      </c>
      <c r="I240" s="96">
        <f t="shared" si="107"/>
        <v>18.137730358874879</v>
      </c>
      <c r="J240" s="266">
        <f t="shared" si="98"/>
        <v>17.775117952641004</v>
      </c>
      <c r="K240" s="144"/>
      <c r="L240" s="55">
        <f t="shared" si="95"/>
        <v>0</v>
      </c>
      <c r="M240" s="48">
        <f t="shared" si="104"/>
        <v>0</v>
      </c>
      <c r="N240" s="48">
        <f t="shared" si="105"/>
        <v>0</v>
      </c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</row>
    <row r="241" spans="1:31" s="141" customFormat="1" ht="11.1" customHeight="1" outlineLevel="1">
      <c r="A241" s="98">
        <v>104050</v>
      </c>
      <c r="B241" s="464" t="s">
        <v>1321</v>
      </c>
      <c r="C241" s="465"/>
      <c r="D241" s="465"/>
      <c r="E241" s="466"/>
      <c r="F241" s="98" t="s">
        <v>2</v>
      </c>
      <c r="G241" s="98">
        <v>100</v>
      </c>
      <c r="H241" s="96">
        <v>18.600000000000001</v>
      </c>
      <c r="I241" s="96">
        <f t="shared" si="107"/>
        <v>18.040737148399614</v>
      </c>
      <c r="J241" s="266">
        <f t="shared" si="98"/>
        <v>17.680063845942389</v>
      </c>
      <c r="K241" s="144"/>
      <c r="L241" s="55">
        <f t="shared" si="95"/>
        <v>0</v>
      </c>
      <c r="M241" s="48">
        <f t="shared" si="104"/>
        <v>0</v>
      </c>
      <c r="N241" s="48">
        <f t="shared" si="105"/>
        <v>0</v>
      </c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</row>
    <row r="242" spans="1:31" s="141" customFormat="1" ht="11.1" customHeight="1" outlineLevel="1">
      <c r="A242" s="98">
        <v>104051</v>
      </c>
      <c r="B242" s="464" t="s">
        <v>1322</v>
      </c>
      <c r="C242" s="465"/>
      <c r="D242" s="465"/>
      <c r="E242" s="466"/>
      <c r="F242" s="98" t="s">
        <v>2</v>
      </c>
      <c r="G242" s="98">
        <v>100</v>
      </c>
      <c r="H242" s="96">
        <v>23.2</v>
      </c>
      <c r="I242" s="96">
        <f t="shared" si="107"/>
        <v>22.502424830261884</v>
      </c>
      <c r="J242" s="266">
        <f t="shared" si="98"/>
        <v>22.052552754078679</v>
      </c>
      <c r="K242" s="144"/>
      <c r="L242" s="55">
        <f t="shared" si="95"/>
        <v>0</v>
      </c>
      <c r="M242" s="48">
        <f t="shared" si="104"/>
        <v>0</v>
      </c>
      <c r="N242" s="48">
        <f t="shared" si="105"/>
        <v>0</v>
      </c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</row>
    <row r="243" spans="1:31" s="141" customFormat="1" ht="11.1" customHeight="1" outlineLevel="1">
      <c r="A243" s="98">
        <v>104052</v>
      </c>
      <c r="B243" s="464" t="s">
        <v>1323</v>
      </c>
      <c r="C243" s="465"/>
      <c r="D243" s="465"/>
      <c r="E243" s="466"/>
      <c r="F243" s="98" t="s">
        <v>2</v>
      </c>
      <c r="G243" s="98">
        <v>50</v>
      </c>
      <c r="H243" s="96">
        <v>21.9</v>
      </c>
      <c r="I243" s="96">
        <f t="shared" si="107"/>
        <v>21.241513094083416</v>
      </c>
      <c r="J243" s="266">
        <f t="shared" si="98"/>
        <v>20.816849366996685</v>
      </c>
      <c r="K243" s="144"/>
      <c r="L243" s="55">
        <f t="shared" si="95"/>
        <v>0</v>
      </c>
      <c r="M243" s="48">
        <f t="shared" si="104"/>
        <v>0</v>
      </c>
      <c r="N243" s="48">
        <f t="shared" si="105"/>
        <v>0</v>
      </c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</row>
    <row r="244" spans="1:31" s="141" customFormat="1" ht="11.1" customHeight="1" outlineLevel="1">
      <c r="A244" s="98">
        <v>104053</v>
      </c>
      <c r="B244" s="465" t="s">
        <v>1324</v>
      </c>
      <c r="C244" s="465"/>
      <c r="D244" s="465"/>
      <c r="E244" s="466"/>
      <c r="F244" s="98" t="s">
        <v>2</v>
      </c>
      <c r="G244" s="98">
        <v>100</v>
      </c>
      <c r="H244" s="96">
        <v>16.5</v>
      </c>
      <c r="I244" s="96">
        <f t="shared" si="107"/>
        <v>16.003879728419012</v>
      </c>
      <c r="J244" s="266">
        <f t="shared" si="98"/>
        <v>15.683927605271474</v>
      </c>
      <c r="K244" s="144"/>
      <c r="L244" s="55">
        <f t="shared" si="95"/>
        <v>0</v>
      </c>
      <c r="M244" s="48">
        <f t="shared" si="104"/>
        <v>0</v>
      </c>
      <c r="N244" s="48">
        <f t="shared" si="105"/>
        <v>0</v>
      </c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</row>
    <row r="245" spans="1:31" s="141" customFormat="1" ht="11.1" customHeight="1" outlineLevel="1">
      <c r="A245" s="98">
        <v>104025</v>
      </c>
      <c r="B245" s="466" t="s">
        <v>223</v>
      </c>
      <c r="C245" s="405"/>
      <c r="D245" s="405"/>
      <c r="E245" s="405"/>
      <c r="F245" s="98" t="s">
        <v>2</v>
      </c>
      <c r="G245" s="98">
        <v>500</v>
      </c>
      <c r="H245" s="96">
        <v>7</v>
      </c>
      <c r="I245" s="96">
        <f t="shared" si="107"/>
        <v>6.7895247332686717</v>
      </c>
      <c r="J245" s="266">
        <f t="shared" si="98"/>
        <v>6.6537874689030501</v>
      </c>
      <c r="K245" s="142"/>
      <c r="L245" s="55">
        <f t="shared" si="95"/>
        <v>0</v>
      </c>
      <c r="M245" s="48">
        <f t="shared" ref="M245:M250" si="108">IF($L$8&gt;=30000,I245*K245,0)</f>
        <v>0</v>
      </c>
      <c r="N245" s="48">
        <f t="shared" ref="N245:N250" si="109">IF($L$8&gt;=100000,K245*J245,0)</f>
        <v>0</v>
      </c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</row>
    <row r="246" spans="1:31" s="141" customFormat="1" ht="11.1" customHeight="1" outlineLevel="1">
      <c r="A246" s="98">
        <v>104054</v>
      </c>
      <c r="B246" s="462" t="s">
        <v>1446</v>
      </c>
      <c r="C246" s="462"/>
      <c r="D246" s="462"/>
      <c r="E246" s="463"/>
      <c r="F246" s="98" t="s">
        <v>2</v>
      </c>
      <c r="G246" s="98">
        <v>200</v>
      </c>
      <c r="H246" s="96">
        <v>9</v>
      </c>
      <c r="I246" s="96">
        <f>H246/1.031</f>
        <v>8.7293889427740066</v>
      </c>
      <c r="J246" s="266">
        <f>I246/1.0204</f>
        <v>8.5548696028753497</v>
      </c>
      <c r="K246" s="142"/>
      <c r="L246" s="55">
        <f>SUM(H246*K246)</f>
        <v>0</v>
      </c>
      <c r="M246" s="48">
        <f t="shared" si="108"/>
        <v>0</v>
      </c>
      <c r="N246" s="48">
        <f t="shared" si="109"/>
        <v>0</v>
      </c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</row>
    <row r="247" spans="1:31" s="141" customFormat="1" ht="11.1" customHeight="1" outlineLevel="1">
      <c r="A247" s="98">
        <v>104055</v>
      </c>
      <c r="B247" s="462" t="s">
        <v>1447</v>
      </c>
      <c r="C247" s="462"/>
      <c r="D247" s="462"/>
      <c r="E247" s="463"/>
      <c r="F247" s="98" t="s">
        <v>2</v>
      </c>
      <c r="G247" s="98">
        <v>200</v>
      </c>
      <c r="H247" s="96">
        <v>9</v>
      </c>
      <c r="I247" s="96">
        <f>H247/1.031</f>
        <v>8.7293889427740066</v>
      </c>
      <c r="J247" s="266">
        <f>I247/1.0204</f>
        <v>8.5548696028753497</v>
      </c>
      <c r="K247" s="142"/>
      <c r="L247" s="55">
        <f>SUM(H247*K247)</f>
        <v>0</v>
      </c>
      <c r="M247" s="48">
        <f t="shared" si="108"/>
        <v>0</v>
      </c>
      <c r="N247" s="48">
        <f t="shared" si="109"/>
        <v>0</v>
      </c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</row>
    <row r="248" spans="1:31" s="141" customFormat="1" ht="11.1" customHeight="1" outlineLevel="1">
      <c r="A248" s="98">
        <v>104056</v>
      </c>
      <c r="B248" s="462" t="s">
        <v>1448</v>
      </c>
      <c r="C248" s="462"/>
      <c r="D248" s="462"/>
      <c r="E248" s="463"/>
      <c r="F248" s="98" t="s">
        <v>2</v>
      </c>
      <c r="G248" s="98">
        <v>200</v>
      </c>
      <c r="H248" s="96">
        <v>9</v>
      </c>
      <c r="I248" s="96">
        <f>H248/1.031</f>
        <v>8.7293889427740066</v>
      </c>
      <c r="J248" s="266">
        <f>I248/1.0204</f>
        <v>8.5548696028753497</v>
      </c>
      <c r="K248" s="142"/>
      <c r="L248" s="55">
        <f>SUM(H248*K248)</f>
        <v>0</v>
      </c>
      <c r="M248" s="48">
        <f t="shared" si="108"/>
        <v>0</v>
      </c>
      <c r="N248" s="48">
        <f t="shared" si="109"/>
        <v>0</v>
      </c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  <c r="AA248" s="140"/>
      <c r="AB248" s="140"/>
      <c r="AC248" s="140"/>
      <c r="AD248" s="140"/>
      <c r="AE248" s="140"/>
    </row>
    <row r="249" spans="1:31" s="141" customFormat="1" ht="11.1" customHeight="1" outlineLevel="1">
      <c r="A249" s="98">
        <v>104057</v>
      </c>
      <c r="B249" s="462" t="s">
        <v>1449</v>
      </c>
      <c r="C249" s="462"/>
      <c r="D249" s="462"/>
      <c r="E249" s="463"/>
      <c r="F249" s="98" t="s">
        <v>2</v>
      </c>
      <c r="G249" s="98">
        <v>200</v>
      </c>
      <c r="H249" s="96">
        <v>9</v>
      </c>
      <c r="I249" s="96">
        <f>H249/1.031</f>
        <v>8.7293889427740066</v>
      </c>
      <c r="J249" s="266">
        <f>I249/1.0204</f>
        <v>8.5548696028753497</v>
      </c>
      <c r="K249" s="142"/>
      <c r="L249" s="55">
        <f>SUM(H249*K249)</f>
        <v>0</v>
      </c>
      <c r="M249" s="48">
        <f t="shared" si="108"/>
        <v>0</v>
      </c>
      <c r="N249" s="48">
        <f t="shared" si="109"/>
        <v>0</v>
      </c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  <c r="AA249" s="140"/>
      <c r="AB249" s="140"/>
      <c r="AC249" s="140"/>
      <c r="AD249" s="140"/>
      <c r="AE249" s="140"/>
    </row>
    <row r="250" spans="1:31" s="141" customFormat="1" ht="11.1" customHeight="1" outlineLevel="1" thickBot="1">
      <c r="A250" s="98">
        <v>104058</v>
      </c>
      <c r="B250" s="463" t="s">
        <v>1450</v>
      </c>
      <c r="C250" s="441"/>
      <c r="D250" s="441"/>
      <c r="E250" s="441"/>
      <c r="F250" s="98" t="s">
        <v>2</v>
      </c>
      <c r="G250" s="98">
        <v>200</v>
      </c>
      <c r="H250" s="96">
        <v>9</v>
      </c>
      <c r="I250" s="96">
        <f>H250/1.031</f>
        <v>8.7293889427740066</v>
      </c>
      <c r="J250" s="266">
        <f>I250/1.0204</f>
        <v>8.5548696028753497</v>
      </c>
      <c r="K250" s="147"/>
      <c r="L250" s="55">
        <f>SUM(H250*K250)</f>
        <v>0</v>
      </c>
      <c r="M250" s="48">
        <f t="shared" si="108"/>
        <v>0</v>
      </c>
      <c r="N250" s="48">
        <f t="shared" si="109"/>
        <v>0</v>
      </c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  <c r="AA250" s="140"/>
      <c r="AB250" s="140"/>
      <c r="AC250" s="140"/>
      <c r="AD250" s="140"/>
      <c r="AE250" s="140"/>
    </row>
    <row r="251" spans="1:31" s="138" customFormat="1" ht="14.65" customHeight="1">
      <c r="A251" s="450" t="s">
        <v>319</v>
      </c>
      <c r="B251" s="450"/>
      <c r="C251" s="450"/>
      <c r="D251" s="450"/>
      <c r="E251" s="450"/>
      <c r="F251" s="450"/>
      <c r="G251" s="450"/>
      <c r="H251" s="450"/>
      <c r="I251" s="450"/>
      <c r="J251" s="450"/>
      <c r="K251" s="137"/>
      <c r="L251" s="62"/>
      <c r="M251" s="62"/>
      <c r="N251" s="62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  <c r="AA251" s="140"/>
      <c r="AB251" s="140"/>
      <c r="AC251" s="140"/>
      <c r="AD251" s="140"/>
      <c r="AE251" s="140"/>
    </row>
    <row r="252" spans="1:31" s="138" customFormat="1" ht="14.65" customHeight="1" outlineLevel="1" thickBot="1">
      <c r="A252" s="437" t="s">
        <v>506</v>
      </c>
      <c r="B252" s="437"/>
      <c r="C252" s="437"/>
      <c r="D252" s="437"/>
      <c r="E252" s="437"/>
      <c r="F252" s="437"/>
      <c r="G252" s="437"/>
      <c r="H252" s="437"/>
      <c r="I252" s="437"/>
      <c r="J252" s="437"/>
      <c r="K252" s="137"/>
      <c r="L252" s="62"/>
      <c r="M252" s="62"/>
      <c r="N252" s="62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  <c r="AA252" s="140"/>
      <c r="AB252" s="140"/>
      <c r="AC252" s="140"/>
      <c r="AD252" s="140"/>
      <c r="AE252" s="140"/>
    </row>
    <row r="253" spans="1:31" s="141" customFormat="1" ht="11.1" customHeight="1" outlineLevel="2">
      <c r="A253" s="52">
        <v>105001</v>
      </c>
      <c r="B253" s="416" t="s">
        <v>14</v>
      </c>
      <c r="C253" s="417"/>
      <c r="D253" s="417"/>
      <c r="E253" s="418"/>
      <c r="F253" s="52" t="s">
        <v>2</v>
      </c>
      <c r="G253" s="52">
        <v>250</v>
      </c>
      <c r="H253" s="96">
        <v>0</v>
      </c>
      <c r="I253" s="53">
        <f t="shared" ref="I253:I272" si="110">H253/1.031</f>
        <v>0</v>
      </c>
      <c r="J253" s="189">
        <f>I253/1.0204</f>
        <v>0</v>
      </c>
      <c r="K253" s="139"/>
      <c r="L253" s="55">
        <f t="shared" ref="L253:L294" si="111">SUM(H253*K253)</f>
        <v>0</v>
      </c>
      <c r="M253" s="48">
        <f t="shared" ref="M253:M294" si="112">IF($L$8&gt;=30000,I253*K253,0)</f>
        <v>0</v>
      </c>
      <c r="N253" s="48">
        <f t="shared" ref="N253:N294" si="113">IF($L$8&gt;=100000,K253*J253,0)</f>
        <v>0</v>
      </c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  <c r="AA253" s="140"/>
      <c r="AB253" s="140"/>
      <c r="AC253" s="140"/>
      <c r="AD253" s="140"/>
      <c r="AE253" s="140"/>
    </row>
    <row r="254" spans="1:31" s="141" customFormat="1" ht="11.1" customHeight="1" outlineLevel="2">
      <c r="A254" s="52">
        <v>105002</v>
      </c>
      <c r="B254" s="416" t="s">
        <v>323</v>
      </c>
      <c r="C254" s="417"/>
      <c r="D254" s="417"/>
      <c r="E254" s="418"/>
      <c r="F254" s="52" t="s">
        <v>2</v>
      </c>
      <c r="G254" s="52">
        <v>500</v>
      </c>
      <c r="H254" s="96">
        <v>0</v>
      </c>
      <c r="I254" s="53">
        <f t="shared" si="110"/>
        <v>0</v>
      </c>
      <c r="J254" s="189">
        <f>I254/1.0204</f>
        <v>0</v>
      </c>
      <c r="K254" s="142"/>
      <c r="L254" s="55">
        <f t="shared" si="111"/>
        <v>0</v>
      </c>
      <c r="M254" s="48">
        <f t="shared" si="112"/>
        <v>0</v>
      </c>
      <c r="N254" s="48">
        <f t="shared" si="113"/>
        <v>0</v>
      </c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</row>
    <row r="255" spans="1:31" s="141" customFormat="1" ht="11.1" customHeight="1" outlineLevel="2">
      <c r="A255" s="52">
        <v>105003</v>
      </c>
      <c r="B255" s="416" t="s">
        <v>324</v>
      </c>
      <c r="C255" s="417"/>
      <c r="D255" s="417"/>
      <c r="E255" s="418"/>
      <c r="F255" s="52" t="s">
        <v>2</v>
      </c>
      <c r="G255" s="52">
        <v>750</v>
      </c>
      <c r="H255" s="96">
        <v>0</v>
      </c>
      <c r="I255" s="53">
        <f t="shared" si="110"/>
        <v>0</v>
      </c>
      <c r="J255" s="189">
        <f>I255/1.0204</f>
        <v>0</v>
      </c>
      <c r="K255" s="142"/>
      <c r="L255" s="55">
        <f t="shared" si="111"/>
        <v>0</v>
      </c>
      <c r="M255" s="48">
        <f t="shared" si="112"/>
        <v>0</v>
      </c>
      <c r="N255" s="48">
        <f t="shared" si="113"/>
        <v>0</v>
      </c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  <c r="AA255" s="140"/>
      <c r="AB255" s="140"/>
      <c r="AC255" s="140"/>
      <c r="AD255" s="140"/>
      <c r="AE255" s="140"/>
    </row>
    <row r="256" spans="1:31" s="141" customFormat="1" ht="11.1" customHeight="1" outlineLevel="2">
      <c r="A256" s="52">
        <v>105004</v>
      </c>
      <c r="B256" s="416" t="s">
        <v>327</v>
      </c>
      <c r="C256" s="417"/>
      <c r="D256" s="417"/>
      <c r="E256" s="418"/>
      <c r="F256" s="52" t="s">
        <v>2</v>
      </c>
      <c r="G256" s="52">
        <v>1000</v>
      </c>
      <c r="H256" s="96">
        <v>0</v>
      </c>
      <c r="I256" s="53">
        <f t="shared" si="110"/>
        <v>0</v>
      </c>
      <c r="J256" s="189">
        <f>I256/1.0204</f>
        <v>0</v>
      </c>
      <c r="K256" s="142"/>
      <c r="L256" s="55">
        <f t="shared" si="111"/>
        <v>0</v>
      </c>
      <c r="M256" s="48">
        <f t="shared" si="112"/>
        <v>0</v>
      </c>
      <c r="N256" s="48">
        <f t="shared" si="113"/>
        <v>0</v>
      </c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</row>
    <row r="257" spans="1:31" s="141" customFormat="1" ht="11.1" customHeight="1" outlineLevel="2">
      <c r="A257" s="52">
        <v>105005</v>
      </c>
      <c r="B257" s="416" t="s">
        <v>326</v>
      </c>
      <c r="C257" s="417"/>
      <c r="D257" s="417"/>
      <c r="E257" s="418"/>
      <c r="F257" s="52" t="s">
        <v>2</v>
      </c>
      <c r="G257" s="52">
        <v>300</v>
      </c>
      <c r="H257" s="96">
        <v>0</v>
      </c>
      <c r="I257" s="53">
        <f t="shared" si="110"/>
        <v>0</v>
      </c>
      <c r="J257" s="189">
        <f>I257/1.0204</f>
        <v>0</v>
      </c>
      <c r="K257" s="142"/>
      <c r="L257" s="55">
        <f t="shared" si="111"/>
        <v>0</v>
      </c>
      <c r="M257" s="48">
        <f t="shared" si="112"/>
        <v>0</v>
      </c>
      <c r="N257" s="48">
        <f t="shared" si="113"/>
        <v>0</v>
      </c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</row>
    <row r="258" spans="1:31" s="141" customFormat="1" ht="11.1" customHeight="1" outlineLevel="2">
      <c r="A258" s="52">
        <v>105006</v>
      </c>
      <c r="B258" s="416" t="s">
        <v>325</v>
      </c>
      <c r="C258" s="417"/>
      <c r="D258" s="417"/>
      <c r="E258" s="418"/>
      <c r="F258" s="52" t="s">
        <v>2</v>
      </c>
      <c r="G258" s="52">
        <v>500</v>
      </c>
      <c r="H258" s="96">
        <v>0</v>
      </c>
      <c r="I258" s="53">
        <f t="shared" si="110"/>
        <v>0</v>
      </c>
      <c r="J258" s="189">
        <f t="shared" ref="J258:J294" si="114">I258/1.0204</f>
        <v>0</v>
      </c>
      <c r="K258" s="142"/>
      <c r="L258" s="55">
        <f t="shared" si="111"/>
        <v>0</v>
      </c>
      <c r="M258" s="48">
        <f t="shared" si="112"/>
        <v>0</v>
      </c>
      <c r="N258" s="48">
        <f t="shared" si="113"/>
        <v>0</v>
      </c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  <c r="AA258" s="140"/>
      <c r="AB258" s="140"/>
      <c r="AC258" s="140"/>
      <c r="AD258" s="140"/>
      <c r="AE258" s="140"/>
    </row>
    <row r="259" spans="1:31" s="141" customFormat="1" ht="11.1" customHeight="1" outlineLevel="2">
      <c r="A259" s="52">
        <v>105007</v>
      </c>
      <c r="B259" s="406" t="s">
        <v>647</v>
      </c>
      <c r="C259" s="406"/>
      <c r="D259" s="406"/>
      <c r="E259" s="406"/>
      <c r="F259" s="52" t="s">
        <v>2</v>
      </c>
      <c r="G259" s="98">
        <v>500</v>
      </c>
      <c r="H259" s="96">
        <v>2.2999999999999998</v>
      </c>
      <c r="I259" s="53">
        <f>H259/1.031</f>
        <v>2.2308438409311346</v>
      </c>
      <c r="J259" s="189">
        <f>I259/1.0204</f>
        <v>2.1862444540681447</v>
      </c>
      <c r="K259" s="142"/>
      <c r="L259" s="55">
        <f t="shared" si="111"/>
        <v>0</v>
      </c>
      <c r="M259" s="48">
        <f t="shared" si="112"/>
        <v>0</v>
      </c>
      <c r="N259" s="48">
        <f t="shared" si="113"/>
        <v>0</v>
      </c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  <c r="AA259" s="140"/>
      <c r="AB259" s="140"/>
      <c r="AC259" s="140"/>
      <c r="AD259" s="140"/>
      <c r="AE259" s="140"/>
    </row>
    <row r="260" spans="1:31" s="141" customFormat="1" ht="11.1" customHeight="1" outlineLevel="2">
      <c r="A260" s="52">
        <v>105008</v>
      </c>
      <c r="B260" s="406" t="s">
        <v>353</v>
      </c>
      <c r="C260" s="406"/>
      <c r="D260" s="406"/>
      <c r="E260" s="406"/>
      <c r="F260" s="52" t="s">
        <v>2</v>
      </c>
      <c r="G260" s="52">
        <v>400</v>
      </c>
      <c r="H260" s="96">
        <v>3</v>
      </c>
      <c r="I260" s="53">
        <f t="shared" si="110"/>
        <v>2.9097963142580023</v>
      </c>
      <c r="J260" s="189">
        <f t="shared" si="114"/>
        <v>2.8516232009584499</v>
      </c>
      <c r="K260" s="142"/>
      <c r="L260" s="55">
        <f t="shared" si="111"/>
        <v>0</v>
      </c>
      <c r="M260" s="48">
        <f t="shared" si="112"/>
        <v>0</v>
      </c>
      <c r="N260" s="48">
        <f t="shared" si="113"/>
        <v>0</v>
      </c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  <c r="AA260" s="140"/>
      <c r="AB260" s="140"/>
      <c r="AC260" s="140"/>
      <c r="AD260" s="140"/>
      <c r="AE260" s="140"/>
    </row>
    <row r="261" spans="1:31" s="141" customFormat="1" ht="11.1" customHeight="1" outlineLevel="2">
      <c r="A261" s="52">
        <v>105009</v>
      </c>
      <c r="B261" s="406" t="s">
        <v>352</v>
      </c>
      <c r="C261" s="406"/>
      <c r="D261" s="406"/>
      <c r="E261" s="406"/>
      <c r="F261" s="52" t="s">
        <v>2</v>
      </c>
      <c r="G261" s="52">
        <v>150</v>
      </c>
      <c r="H261" s="96">
        <v>6</v>
      </c>
      <c r="I261" s="53">
        <f t="shared" si="110"/>
        <v>5.8195926285160047</v>
      </c>
      <c r="J261" s="189">
        <f t="shared" si="114"/>
        <v>5.7032464019168998</v>
      </c>
      <c r="K261" s="142"/>
      <c r="L261" s="55">
        <f t="shared" si="111"/>
        <v>0</v>
      </c>
      <c r="M261" s="48">
        <f t="shared" si="112"/>
        <v>0</v>
      </c>
      <c r="N261" s="48">
        <f t="shared" si="113"/>
        <v>0</v>
      </c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  <c r="AA261" s="140"/>
      <c r="AB261" s="140"/>
      <c r="AC261" s="140"/>
      <c r="AD261" s="140"/>
      <c r="AE261" s="140"/>
    </row>
    <row r="262" spans="1:31" s="141" customFormat="1" ht="11.1" customHeight="1" outlineLevel="2">
      <c r="A262" s="52">
        <v>105010</v>
      </c>
      <c r="B262" s="406" t="s">
        <v>344</v>
      </c>
      <c r="C262" s="406"/>
      <c r="D262" s="406"/>
      <c r="E262" s="406"/>
      <c r="F262" s="52" t="s">
        <v>2</v>
      </c>
      <c r="G262" s="52">
        <v>2000</v>
      </c>
      <c r="H262" s="96">
        <v>0</v>
      </c>
      <c r="I262" s="53">
        <f t="shared" si="110"/>
        <v>0</v>
      </c>
      <c r="J262" s="189">
        <f t="shared" si="114"/>
        <v>0</v>
      </c>
      <c r="K262" s="142"/>
      <c r="L262" s="55">
        <f t="shared" si="111"/>
        <v>0</v>
      </c>
      <c r="M262" s="48">
        <f t="shared" si="112"/>
        <v>0</v>
      </c>
      <c r="N262" s="48">
        <f t="shared" si="113"/>
        <v>0</v>
      </c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  <c r="AA262" s="140"/>
      <c r="AB262" s="140"/>
      <c r="AC262" s="140"/>
      <c r="AD262" s="140"/>
      <c r="AE262" s="140"/>
    </row>
    <row r="263" spans="1:31" s="141" customFormat="1" ht="11.1" customHeight="1" outlineLevel="2">
      <c r="A263" s="52">
        <v>105011</v>
      </c>
      <c r="B263" s="406" t="s">
        <v>197</v>
      </c>
      <c r="C263" s="406"/>
      <c r="D263" s="406"/>
      <c r="E263" s="406"/>
      <c r="F263" s="52" t="s">
        <v>2</v>
      </c>
      <c r="G263" s="52">
        <v>1000</v>
      </c>
      <c r="H263" s="96">
        <v>0</v>
      </c>
      <c r="I263" s="53">
        <f t="shared" si="110"/>
        <v>0</v>
      </c>
      <c r="J263" s="189">
        <f t="shared" si="114"/>
        <v>0</v>
      </c>
      <c r="K263" s="142"/>
      <c r="L263" s="55">
        <f t="shared" si="111"/>
        <v>0</v>
      </c>
      <c r="M263" s="48">
        <f t="shared" si="112"/>
        <v>0</v>
      </c>
      <c r="N263" s="48">
        <f t="shared" si="113"/>
        <v>0</v>
      </c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</row>
    <row r="264" spans="1:31" s="141" customFormat="1" ht="11.1" customHeight="1" outlineLevel="2">
      <c r="A264" s="52">
        <v>105012</v>
      </c>
      <c r="B264" s="406" t="s">
        <v>198</v>
      </c>
      <c r="C264" s="406"/>
      <c r="D264" s="406"/>
      <c r="E264" s="406"/>
      <c r="F264" s="52" t="s">
        <v>2</v>
      </c>
      <c r="G264" s="52">
        <v>500</v>
      </c>
      <c r="H264" s="96">
        <v>0</v>
      </c>
      <c r="I264" s="53">
        <f t="shared" si="110"/>
        <v>0</v>
      </c>
      <c r="J264" s="189">
        <f t="shared" si="114"/>
        <v>0</v>
      </c>
      <c r="K264" s="142"/>
      <c r="L264" s="55">
        <f t="shared" si="111"/>
        <v>0</v>
      </c>
      <c r="M264" s="48">
        <f t="shared" si="112"/>
        <v>0</v>
      </c>
      <c r="N264" s="48">
        <f t="shared" si="113"/>
        <v>0</v>
      </c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</row>
    <row r="265" spans="1:31" s="141" customFormat="1" ht="11.1" customHeight="1" outlineLevel="2">
      <c r="A265" s="52">
        <v>105013</v>
      </c>
      <c r="B265" s="406" t="s">
        <v>199</v>
      </c>
      <c r="C265" s="406"/>
      <c r="D265" s="406"/>
      <c r="E265" s="406"/>
      <c r="F265" s="52" t="s">
        <v>2</v>
      </c>
      <c r="G265" s="52">
        <v>700</v>
      </c>
      <c r="H265" s="96">
        <v>0</v>
      </c>
      <c r="I265" s="53">
        <f t="shared" si="110"/>
        <v>0</v>
      </c>
      <c r="J265" s="189">
        <f t="shared" si="114"/>
        <v>0</v>
      </c>
      <c r="K265" s="142"/>
      <c r="L265" s="55">
        <f t="shared" si="111"/>
        <v>0</v>
      </c>
      <c r="M265" s="48">
        <f t="shared" si="112"/>
        <v>0</v>
      </c>
      <c r="N265" s="48">
        <f t="shared" si="113"/>
        <v>0</v>
      </c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</row>
    <row r="266" spans="1:31" s="141" customFormat="1" ht="11.1" customHeight="1" outlineLevel="2">
      <c r="A266" s="52">
        <v>105014</v>
      </c>
      <c r="B266" s="406" t="s">
        <v>200</v>
      </c>
      <c r="C266" s="406"/>
      <c r="D266" s="406"/>
      <c r="E266" s="406"/>
      <c r="F266" s="52" t="s">
        <v>2</v>
      </c>
      <c r="G266" s="52">
        <v>500</v>
      </c>
      <c r="H266" s="96">
        <v>0</v>
      </c>
      <c r="I266" s="53">
        <f t="shared" si="110"/>
        <v>0</v>
      </c>
      <c r="J266" s="189">
        <f t="shared" si="114"/>
        <v>0</v>
      </c>
      <c r="K266" s="142"/>
      <c r="L266" s="55">
        <f t="shared" si="111"/>
        <v>0</v>
      </c>
      <c r="M266" s="48">
        <f t="shared" si="112"/>
        <v>0</v>
      </c>
      <c r="N266" s="48">
        <f t="shared" si="113"/>
        <v>0</v>
      </c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  <c r="AA266" s="140"/>
      <c r="AB266" s="140"/>
      <c r="AC266" s="140"/>
      <c r="AD266" s="140"/>
      <c r="AE266" s="140"/>
    </row>
    <row r="267" spans="1:31" s="141" customFormat="1" ht="11.1" customHeight="1" outlineLevel="2">
      <c r="A267" s="52">
        <v>105016</v>
      </c>
      <c r="B267" s="406" t="s">
        <v>719</v>
      </c>
      <c r="C267" s="406"/>
      <c r="D267" s="406"/>
      <c r="E267" s="406"/>
      <c r="F267" s="52" t="s">
        <v>2</v>
      </c>
      <c r="G267" s="52">
        <v>250</v>
      </c>
      <c r="H267" s="96">
        <v>0</v>
      </c>
      <c r="I267" s="53">
        <f>H267/1.031</f>
        <v>0</v>
      </c>
      <c r="J267" s="189">
        <f>I267/1.0204</f>
        <v>0</v>
      </c>
      <c r="K267" s="142"/>
      <c r="L267" s="55">
        <f t="shared" si="111"/>
        <v>0</v>
      </c>
      <c r="M267" s="48">
        <f t="shared" si="112"/>
        <v>0</v>
      </c>
      <c r="N267" s="48">
        <f t="shared" si="113"/>
        <v>0</v>
      </c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  <c r="AA267" s="140"/>
      <c r="AB267" s="140"/>
      <c r="AC267" s="140"/>
      <c r="AD267" s="140"/>
      <c r="AE267" s="140"/>
    </row>
    <row r="268" spans="1:31" s="141" customFormat="1" ht="11.1" customHeight="1" outlineLevel="2">
      <c r="A268" s="52">
        <v>105017</v>
      </c>
      <c r="B268" s="406" t="s">
        <v>720</v>
      </c>
      <c r="C268" s="406"/>
      <c r="D268" s="406"/>
      <c r="E268" s="406"/>
      <c r="F268" s="52" t="s">
        <v>2</v>
      </c>
      <c r="G268" s="52">
        <v>200</v>
      </c>
      <c r="H268" s="96">
        <v>0</v>
      </c>
      <c r="I268" s="53">
        <f>H268/1.031</f>
        <v>0</v>
      </c>
      <c r="J268" s="189">
        <f>I268/1.0204</f>
        <v>0</v>
      </c>
      <c r="K268" s="142"/>
      <c r="L268" s="55">
        <f t="shared" si="111"/>
        <v>0</v>
      </c>
      <c r="M268" s="48">
        <f t="shared" si="112"/>
        <v>0</v>
      </c>
      <c r="N268" s="48">
        <f t="shared" si="113"/>
        <v>0</v>
      </c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  <c r="AA268" s="140"/>
      <c r="AB268" s="140"/>
      <c r="AC268" s="140"/>
      <c r="AD268" s="140"/>
      <c r="AE268" s="140"/>
    </row>
    <row r="269" spans="1:31" s="141" customFormat="1" ht="11.1" customHeight="1" outlineLevel="2">
      <c r="A269" s="52">
        <v>105019</v>
      </c>
      <c r="B269" s="406" t="s">
        <v>338</v>
      </c>
      <c r="C269" s="406"/>
      <c r="D269" s="406"/>
      <c r="E269" s="406"/>
      <c r="F269" s="52" t="s">
        <v>2</v>
      </c>
      <c r="G269" s="52">
        <v>500</v>
      </c>
      <c r="H269" s="96">
        <v>1.4</v>
      </c>
      <c r="I269" s="53">
        <f t="shared" si="110"/>
        <v>1.3579049466537343</v>
      </c>
      <c r="J269" s="189">
        <f t="shared" si="114"/>
        <v>1.3307574937806099</v>
      </c>
      <c r="K269" s="142"/>
      <c r="L269" s="55">
        <f t="shared" si="111"/>
        <v>0</v>
      </c>
      <c r="M269" s="48">
        <f t="shared" si="112"/>
        <v>0</v>
      </c>
      <c r="N269" s="48">
        <f t="shared" si="113"/>
        <v>0</v>
      </c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</row>
    <row r="270" spans="1:31" s="141" customFormat="1" ht="11.1" customHeight="1" outlineLevel="2">
      <c r="A270" s="52">
        <v>105020</v>
      </c>
      <c r="B270" s="406" t="s">
        <v>339</v>
      </c>
      <c r="C270" s="406"/>
      <c r="D270" s="406"/>
      <c r="E270" s="406"/>
      <c r="F270" s="52" t="s">
        <v>2</v>
      </c>
      <c r="G270" s="52">
        <v>300</v>
      </c>
      <c r="H270" s="96">
        <v>1.9</v>
      </c>
      <c r="I270" s="53">
        <f t="shared" si="110"/>
        <v>1.842870999030068</v>
      </c>
      <c r="J270" s="189">
        <f t="shared" si="114"/>
        <v>1.8060280272736848</v>
      </c>
      <c r="K270" s="142"/>
      <c r="L270" s="55">
        <f t="shared" si="111"/>
        <v>0</v>
      </c>
      <c r="M270" s="48">
        <f t="shared" si="112"/>
        <v>0</v>
      </c>
      <c r="N270" s="48">
        <f t="shared" si="113"/>
        <v>0</v>
      </c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A270" s="140"/>
      <c r="AB270" s="140"/>
      <c r="AC270" s="140"/>
      <c r="AD270" s="140"/>
      <c r="AE270" s="140"/>
    </row>
    <row r="271" spans="1:31" s="141" customFormat="1" ht="11.1" customHeight="1" outlineLevel="2">
      <c r="A271" s="52">
        <v>105021</v>
      </c>
      <c r="B271" s="406" t="s">
        <v>340</v>
      </c>
      <c r="C271" s="406"/>
      <c r="D271" s="406"/>
      <c r="E271" s="406"/>
      <c r="F271" s="52" t="s">
        <v>2</v>
      </c>
      <c r="G271" s="52">
        <v>300</v>
      </c>
      <c r="H271" s="96">
        <v>3</v>
      </c>
      <c r="I271" s="53">
        <f t="shared" si="110"/>
        <v>2.9097963142580023</v>
      </c>
      <c r="J271" s="189">
        <f t="shared" si="114"/>
        <v>2.8516232009584499</v>
      </c>
      <c r="K271" s="142"/>
      <c r="L271" s="55">
        <f t="shared" si="111"/>
        <v>0</v>
      </c>
      <c r="M271" s="48">
        <f t="shared" si="112"/>
        <v>0</v>
      </c>
      <c r="N271" s="48">
        <f t="shared" si="113"/>
        <v>0</v>
      </c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  <c r="AA271" s="140"/>
      <c r="AB271" s="140"/>
      <c r="AC271" s="140"/>
      <c r="AD271" s="140"/>
      <c r="AE271" s="140"/>
    </row>
    <row r="272" spans="1:31" s="141" customFormat="1" ht="11.1" customHeight="1" outlineLevel="2">
      <c r="A272" s="52">
        <v>105022</v>
      </c>
      <c r="B272" s="406" t="s">
        <v>341</v>
      </c>
      <c r="C272" s="406"/>
      <c r="D272" s="406"/>
      <c r="E272" s="406"/>
      <c r="F272" s="52" t="s">
        <v>2</v>
      </c>
      <c r="G272" s="52">
        <v>250</v>
      </c>
      <c r="H272" s="96">
        <v>4</v>
      </c>
      <c r="I272" s="53">
        <f t="shared" si="110"/>
        <v>3.8797284190106698</v>
      </c>
      <c r="J272" s="189">
        <f t="shared" si="114"/>
        <v>3.8021642679446002</v>
      </c>
      <c r="K272" s="142"/>
      <c r="L272" s="55">
        <f t="shared" si="111"/>
        <v>0</v>
      </c>
      <c r="M272" s="48">
        <f t="shared" si="112"/>
        <v>0</v>
      </c>
      <c r="N272" s="48">
        <f t="shared" si="113"/>
        <v>0</v>
      </c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  <c r="AA272" s="140"/>
      <c r="AB272" s="140"/>
      <c r="AC272" s="140"/>
      <c r="AD272" s="140"/>
      <c r="AE272" s="140"/>
    </row>
    <row r="273" spans="1:32" s="141" customFormat="1" ht="11.1" customHeight="1" outlineLevel="2">
      <c r="A273" s="52">
        <v>105023</v>
      </c>
      <c r="B273" s="406" t="s">
        <v>342</v>
      </c>
      <c r="C273" s="406"/>
      <c r="D273" s="406"/>
      <c r="E273" s="406"/>
      <c r="F273" s="52" t="s">
        <v>2</v>
      </c>
      <c r="G273" s="52">
        <v>200</v>
      </c>
      <c r="H273" s="96">
        <v>4.5999999999999996</v>
      </c>
      <c r="I273" s="53">
        <f t="shared" ref="I273:I278" si="115">H273/1.031</f>
        <v>4.4616876818622693</v>
      </c>
      <c r="J273" s="189">
        <f t="shared" si="114"/>
        <v>4.3724889081362894</v>
      </c>
      <c r="K273" s="142"/>
      <c r="L273" s="55">
        <f t="shared" si="111"/>
        <v>0</v>
      </c>
      <c r="M273" s="48">
        <f t="shared" si="112"/>
        <v>0</v>
      </c>
      <c r="N273" s="48">
        <f t="shared" si="113"/>
        <v>0</v>
      </c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</row>
    <row r="274" spans="1:32" s="141" customFormat="1" ht="11.1" customHeight="1" outlineLevel="2">
      <c r="A274" s="52">
        <v>105024</v>
      </c>
      <c r="B274" s="406" t="s">
        <v>776</v>
      </c>
      <c r="C274" s="406"/>
      <c r="D274" s="406"/>
      <c r="E274" s="406"/>
      <c r="F274" s="52" t="s">
        <v>2</v>
      </c>
      <c r="G274" s="52">
        <v>150</v>
      </c>
      <c r="H274" s="96">
        <v>7.2</v>
      </c>
      <c r="I274" s="53">
        <f t="shared" si="115"/>
        <v>6.9835111542192054</v>
      </c>
      <c r="J274" s="189">
        <f>I274/1.0204</f>
        <v>6.8438956823002801</v>
      </c>
      <c r="K274" s="142"/>
      <c r="L274" s="55">
        <f t="shared" si="111"/>
        <v>0</v>
      </c>
      <c r="M274" s="48">
        <f t="shared" si="112"/>
        <v>0</v>
      </c>
      <c r="N274" s="48">
        <f t="shared" si="113"/>
        <v>0</v>
      </c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  <c r="AA274" s="140"/>
      <c r="AB274" s="140"/>
      <c r="AC274" s="140"/>
      <c r="AD274" s="140"/>
      <c r="AE274" s="140"/>
    </row>
    <row r="275" spans="1:32" s="268" customFormat="1" ht="11.1" customHeight="1" outlineLevel="2">
      <c r="A275" s="98">
        <v>105025</v>
      </c>
      <c r="B275" s="405" t="s">
        <v>777</v>
      </c>
      <c r="C275" s="405"/>
      <c r="D275" s="405"/>
      <c r="E275" s="405"/>
      <c r="F275" s="98" t="s">
        <v>2</v>
      </c>
      <c r="G275" s="98">
        <v>150</v>
      </c>
      <c r="H275" s="96">
        <v>8.5</v>
      </c>
      <c r="I275" s="96">
        <f t="shared" si="115"/>
        <v>8.2444228903976722</v>
      </c>
      <c r="J275" s="266">
        <f>I275/1.0204</f>
        <v>8.0795990693822741</v>
      </c>
      <c r="K275" s="142"/>
      <c r="L275" s="267">
        <f t="shared" si="111"/>
        <v>0</v>
      </c>
      <c r="M275" s="95">
        <f t="shared" si="112"/>
        <v>0</v>
      </c>
      <c r="N275" s="95">
        <f t="shared" si="113"/>
        <v>0</v>
      </c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  <c r="AE275" s="140"/>
      <c r="AF275" s="141"/>
    </row>
    <row r="276" spans="1:32" s="141" customFormat="1" ht="11.1" customHeight="1" outlineLevel="2">
      <c r="A276" s="52">
        <v>105026</v>
      </c>
      <c r="B276" s="406" t="s">
        <v>19</v>
      </c>
      <c r="C276" s="406"/>
      <c r="D276" s="406"/>
      <c r="E276" s="406"/>
      <c r="F276" s="52" t="s">
        <v>2</v>
      </c>
      <c r="G276" s="98">
        <v>350</v>
      </c>
      <c r="H276" s="95">
        <v>2.9</v>
      </c>
      <c r="I276" s="53">
        <f t="shared" si="115"/>
        <v>2.8128031037827355</v>
      </c>
      <c r="J276" s="189">
        <f t="shared" si="114"/>
        <v>2.7565690942598349</v>
      </c>
      <c r="K276" s="142"/>
      <c r="L276" s="55">
        <f t="shared" si="111"/>
        <v>0</v>
      </c>
      <c r="M276" s="48">
        <f t="shared" si="112"/>
        <v>0</v>
      </c>
      <c r="N276" s="48">
        <f t="shared" si="113"/>
        <v>0</v>
      </c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  <c r="AE276" s="140"/>
    </row>
    <row r="277" spans="1:32" s="141" customFormat="1" ht="11.1" customHeight="1" outlineLevel="2">
      <c r="A277" s="52">
        <v>105028</v>
      </c>
      <c r="B277" s="406" t="s">
        <v>17</v>
      </c>
      <c r="C277" s="406"/>
      <c r="D277" s="406"/>
      <c r="E277" s="406"/>
      <c r="F277" s="52" t="s">
        <v>2</v>
      </c>
      <c r="G277" s="52">
        <v>300</v>
      </c>
      <c r="H277" s="95">
        <v>2.9</v>
      </c>
      <c r="I277" s="53">
        <f t="shared" si="115"/>
        <v>2.8128031037827355</v>
      </c>
      <c r="J277" s="189">
        <f t="shared" si="114"/>
        <v>2.7565690942598349</v>
      </c>
      <c r="K277" s="142"/>
      <c r="L277" s="55">
        <f t="shared" si="111"/>
        <v>0</v>
      </c>
      <c r="M277" s="48">
        <f t="shared" si="112"/>
        <v>0</v>
      </c>
      <c r="N277" s="48">
        <f t="shared" si="113"/>
        <v>0</v>
      </c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  <c r="AE277" s="140"/>
    </row>
    <row r="278" spans="1:32" s="141" customFormat="1" ht="11.1" customHeight="1" outlineLevel="2">
      <c r="A278" s="52">
        <v>105030</v>
      </c>
      <c r="B278" s="406" t="s">
        <v>18</v>
      </c>
      <c r="C278" s="406"/>
      <c r="D278" s="406"/>
      <c r="E278" s="406"/>
      <c r="F278" s="52" t="s">
        <v>2</v>
      </c>
      <c r="G278" s="52">
        <v>200</v>
      </c>
      <c r="H278" s="96">
        <v>4.5</v>
      </c>
      <c r="I278" s="53">
        <f t="shared" si="115"/>
        <v>4.3646944713870033</v>
      </c>
      <c r="J278" s="189">
        <f t="shared" si="114"/>
        <v>4.2774348014376748</v>
      </c>
      <c r="K278" s="142"/>
      <c r="L278" s="55">
        <f t="shared" ref="L278:L281" si="116">SUM(H278*K278)</f>
        <v>0</v>
      </c>
      <c r="M278" s="48">
        <f t="shared" ref="M278:M281" si="117">IF($L$8&gt;=30000,I278*K278,0)</f>
        <v>0</v>
      </c>
      <c r="N278" s="48">
        <f t="shared" ref="N278:N281" si="118">IF($L$8&gt;=100000,K278*J278,0)</f>
        <v>0</v>
      </c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  <c r="AE278" s="140"/>
    </row>
    <row r="279" spans="1:32" s="141" customFormat="1" ht="11.1" customHeight="1" outlineLevel="2">
      <c r="A279" s="98">
        <v>105147</v>
      </c>
      <c r="B279" s="477" t="s">
        <v>1539</v>
      </c>
      <c r="C279" s="477"/>
      <c r="D279" s="477"/>
      <c r="E279" s="477"/>
      <c r="F279" s="98" t="s">
        <v>2</v>
      </c>
      <c r="G279" s="98">
        <v>200</v>
      </c>
      <c r="H279" s="96">
        <v>4.5</v>
      </c>
      <c r="I279" s="96">
        <f t="shared" ref="I279" si="119">H279/1.031</f>
        <v>4.3646944713870033</v>
      </c>
      <c r="J279" s="266">
        <f t="shared" ref="J279" si="120">I279/1.0204</f>
        <v>4.2774348014376748</v>
      </c>
      <c r="K279" s="142"/>
      <c r="L279" s="55">
        <f t="shared" si="116"/>
        <v>0</v>
      </c>
      <c r="M279" s="48">
        <f t="shared" si="117"/>
        <v>0</v>
      </c>
      <c r="N279" s="48">
        <f t="shared" si="118"/>
        <v>0</v>
      </c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  <c r="AA279" s="140"/>
      <c r="AB279" s="140"/>
      <c r="AC279" s="140"/>
      <c r="AD279" s="140"/>
      <c r="AE279" s="140"/>
    </row>
    <row r="280" spans="1:32" s="141" customFormat="1" ht="11.1" customHeight="1" outlineLevel="2">
      <c r="A280" s="98">
        <v>105145</v>
      </c>
      <c r="B280" s="430" t="s">
        <v>1538</v>
      </c>
      <c r="C280" s="467"/>
      <c r="D280" s="467"/>
      <c r="E280" s="468"/>
      <c r="F280" s="98" t="s">
        <v>2</v>
      </c>
      <c r="G280" s="98">
        <v>350</v>
      </c>
      <c r="H280" s="96">
        <v>0</v>
      </c>
      <c r="I280" s="96">
        <f>H280/1.031</f>
        <v>0</v>
      </c>
      <c r="J280" s="266">
        <f>I280/1.0204</f>
        <v>0</v>
      </c>
      <c r="K280" s="142"/>
      <c r="L280" s="55">
        <f t="shared" si="116"/>
        <v>0</v>
      </c>
      <c r="M280" s="48">
        <f t="shared" si="117"/>
        <v>0</v>
      </c>
      <c r="N280" s="48">
        <f t="shared" si="118"/>
        <v>0</v>
      </c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</row>
    <row r="281" spans="1:32" s="141" customFormat="1" ht="11.1" customHeight="1" outlineLevel="2">
      <c r="A281" s="98">
        <v>105032</v>
      </c>
      <c r="B281" s="405" t="s">
        <v>351</v>
      </c>
      <c r="C281" s="405"/>
      <c r="D281" s="405"/>
      <c r="E281" s="405"/>
      <c r="F281" s="98" t="s">
        <v>2</v>
      </c>
      <c r="G281" s="98">
        <v>800</v>
      </c>
      <c r="H281" s="96">
        <v>2.7</v>
      </c>
      <c r="I281" s="96">
        <f t="shared" ref="I281:I290" si="121">H281/1.031</f>
        <v>2.6188166828322021</v>
      </c>
      <c r="J281" s="266">
        <f t="shared" si="114"/>
        <v>2.5664608808626053</v>
      </c>
      <c r="K281" s="142"/>
      <c r="L281" s="55">
        <f t="shared" si="116"/>
        <v>0</v>
      </c>
      <c r="M281" s="48">
        <f t="shared" si="117"/>
        <v>0</v>
      </c>
      <c r="N281" s="48">
        <f t="shared" si="118"/>
        <v>0</v>
      </c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</row>
    <row r="282" spans="1:32" s="141" customFormat="1" ht="11.1" customHeight="1" outlineLevel="2">
      <c r="A282" s="98">
        <v>105033</v>
      </c>
      <c r="B282" s="405" t="s">
        <v>345</v>
      </c>
      <c r="C282" s="405"/>
      <c r="D282" s="405"/>
      <c r="E282" s="405"/>
      <c r="F282" s="98" t="s">
        <v>2</v>
      </c>
      <c r="G282" s="98">
        <v>800</v>
      </c>
      <c r="H282" s="96">
        <v>3</v>
      </c>
      <c r="I282" s="96">
        <f t="shared" si="121"/>
        <v>2.9097963142580023</v>
      </c>
      <c r="J282" s="266">
        <f t="shared" si="114"/>
        <v>2.8516232009584499</v>
      </c>
      <c r="K282" s="142"/>
      <c r="L282" s="55">
        <f t="shared" si="111"/>
        <v>0</v>
      </c>
      <c r="M282" s="48">
        <f t="shared" si="112"/>
        <v>0</v>
      </c>
      <c r="N282" s="48">
        <f t="shared" si="113"/>
        <v>0</v>
      </c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  <c r="AE282" s="140"/>
    </row>
    <row r="283" spans="1:32" s="141" customFormat="1" ht="11.1" customHeight="1" outlineLevel="2">
      <c r="A283" s="98">
        <v>105034</v>
      </c>
      <c r="B283" s="405" t="s">
        <v>266</v>
      </c>
      <c r="C283" s="405"/>
      <c r="D283" s="405"/>
      <c r="E283" s="405"/>
      <c r="F283" s="98" t="s">
        <v>2</v>
      </c>
      <c r="G283" s="98">
        <v>700</v>
      </c>
      <c r="H283" s="96">
        <v>2.8</v>
      </c>
      <c r="I283" s="96">
        <f t="shared" si="121"/>
        <v>2.7158098933074686</v>
      </c>
      <c r="J283" s="266">
        <f t="shared" si="114"/>
        <v>2.6615149875612198</v>
      </c>
      <c r="K283" s="142"/>
      <c r="L283" s="55">
        <f t="shared" si="111"/>
        <v>0</v>
      </c>
      <c r="M283" s="48">
        <f t="shared" si="112"/>
        <v>0</v>
      </c>
      <c r="N283" s="48">
        <f t="shared" si="113"/>
        <v>0</v>
      </c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  <c r="AE283" s="140"/>
    </row>
    <row r="284" spans="1:32" s="141" customFormat="1" ht="11.1" customHeight="1" outlineLevel="2">
      <c r="A284" s="98">
        <v>105121</v>
      </c>
      <c r="B284" s="405" t="s">
        <v>1407</v>
      </c>
      <c r="C284" s="405"/>
      <c r="D284" s="405"/>
      <c r="E284" s="405"/>
      <c r="F284" s="98" t="s">
        <v>2</v>
      </c>
      <c r="G284" s="98">
        <v>500</v>
      </c>
      <c r="H284" s="96">
        <v>3.7</v>
      </c>
      <c r="I284" s="96">
        <f>H284/1.031</f>
        <v>3.5887487875848696</v>
      </c>
      <c r="J284" s="266">
        <f t="shared" si="114"/>
        <v>3.5170019478487551</v>
      </c>
      <c r="K284" s="142"/>
      <c r="L284" s="55">
        <f t="shared" si="111"/>
        <v>0</v>
      </c>
      <c r="M284" s="48">
        <f t="shared" si="112"/>
        <v>0</v>
      </c>
      <c r="N284" s="48">
        <f t="shared" si="113"/>
        <v>0</v>
      </c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  <c r="AA284" s="140"/>
      <c r="AB284" s="140"/>
      <c r="AC284" s="140"/>
      <c r="AD284" s="140"/>
      <c r="AE284" s="140"/>
    </row>
    <row r="285" spans="1:32" s="141" customFormat="1" ht="11.1" customHeight="1" outlineLevel="2">
      <c r="A285" s="98">
        <v>105122</v>
      </c>
      <c r="B285" s="405" t="s">
        <v>1408</v>
      </c>
      <c r="C285" s="405"/>
      <c r="D285" s="405"/>
      <c r="E285" s="405"/>
      <c r="F285" s="98" t="s">
        <v>2</v>
      </c>
      <c r="G285" s="98">
        <v>400</v>
      </c>
      <c r="H285" s="96">
        <v>4.3</v>
      </c>
      <c r="I285" s="96">
        <f t="shared" si="121"/>
        <v>4.1707080504364695</v>
      </c>
      <c r="J285" s="266">
        <f t="shared" si="114"/>
        <v>4.0873265880404448</v>
      </c>
      <c r="K285" s="142"/>
      <c r="L285" s="55">
        <f t="shared" si="111"/>
        <v>0</v>
      </c>
      <c r="M285" s="48">
        <f t="shared" si="112"/>
        <v>0</v>
      </c>
      <c r="N285" s="48">
        <f t="shared" si="113"/>
        <v>0</v>
      </c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  <c r="AE285" s="140"/>
    </row>
    <row r="286" spans="1:32" s="141" customFormat="1" ht="11.1" customHeight="1" outlineLevel="2">
      <c r="A286" s="98">
        <v>105123</v>
      </c>
      <c r="B286" s="405" t="s">
        <v>1409</v>
      </c>
      <c r="C286" s="405"/>
      <c r="D286" s="405"/>
      <c r="E286" s="405"/>
      <c r="F286" s="98" t="s">
        <v>2</v>
      </c>
      <c r="G286" s="98">
        <v>300</v>
      </c>
      <c r="H286" s="96">
        <v>0</v>
      </c>
      <c r="I286" s="96">
        <f>H286/1.031</f>
        <v>0</v>
      </c>
      <c r="J286" s="266">
        <f>I286/1.0204</f>
        <v>0</v>
      </c>
      <c r="K286" s="142"/>
      <c r="L286" s="55">
        <f>SUM(H286*K286)</f>
        <v>0</v>
      </c>
      <c r="M286" s="48">
        <f>IF($L$8&gt;=30000,I286*K286,0)</f>
        <v>0</v>
      </c>
      <c r="N286" s="48">
        <f>IF($L$8&gt;=100000,K286*J286,0)</f>
        <v>0</v>
      </c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  <c r="AA286" s="140"/>
      <c r="AB286" s="140"/>
      <c r="AC286" s="140"/>
      <c r="AD286" s="140"/>
      <c r="AE286" s="140"/>
    </row>
    <row r="287" spans="1:32" s="141" customFormat="1" ht="11.1" customHeight="1" outlineLevel="2">
      <c r="A287" s="98">
        <v>105124</v>
      </c>
      <c r="B287" s="464" t="s">
        <v>1410</v>
      </c>
      <c r="C287" s="465"/>
      <c r="D287" s="465"/>
      <c r="E287" s="466"/>
      <c r="F287" s="98" t="s">
        <v>2</v>
      </c>
      <c r="G287" s="98">
        <v>500</v>
      </c>
      <c r="H287" s="96">
        <v>0</v>
      </c>
      <c r="I287" s="96">
        <f>H287/1.031</f>
        <v>0</v>
      </c>
      <c r="J287" s="266">
        <f>I287/1.0204</f>
        <v>0</v>
      </c>
      <c r="K287" s="142"/>
      <c r="L287" s="55">
        <f>SUM(H287*K287)</f>
        <v>0</v>
      </c>
      <c r="M287" s="48">
        <f>IF($L$8&gt;=30000,I287*K287,0)</f>
        <v>0</v>
      </c>
      <c r="N287" s="48">
        <f>IF($L$8&gt;=100000,K287*J287,0)</f>
        <v>0</v>
      </c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  <c r="AE287" s="140"/>
    </row>
    <row r="288" spans="1:32" s="141" customFormat="1" ht="11.1" customHeight="1" outlineLevel="2">
      <c r="A288" s="98">
        <v>105035</v>
      </c>
      <c r="B288" s="405" t="s">
        <v>267</v>
      </c>
      <c r="C288" s="405"/>
      <c r="D288" s="405"/>
      <c r="E288" s="405"/>
      <c r="F288" s="98" t="s">
        <v>2</v>
      </c>
      <c r="G288" s="98">
        <v>300</v>
      </c>
      <c r="H288" s="96">
        <v>4.5999999999999996</v>
      </c>
      <c r="I288" s="96">
        <f t="shared" si="121"/>
        <v>4.4616876818622693</v>
      </c>
      <c r="J288" s="266">
        <f t="shared" si="114"/>
        <v>4.3724889081362894</v>
      </c>
      <c r="K288" s="142"/>
      <c r="L288" s="55">
        <f t="shared" si="111"/>
        <v>0</v>
      </c>
      <c r="M288" s="48">
        <f t="shared" si="112"/>
        <v>0</v>
      </c>
      <c r="N288" s="48">
        <f t="shared" si="113"/>
        <v>0</v>
      </c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</row>
    <row r="289" spans="1:31" s="141" customFormat="1" ht="11.1" customHeight="1" outlineLevel="2">
      <c r="A289" s="98">
        <v>105036</v>
      </c>
      <c r="B289" s="405" t="s">
        <v>649</v>
      </c>
      <c r="C289" s="405"/>
      <c r="D289" s="405"/>
      <c r="E289" s="405"/>
      <c r="F289" s="98" t="s">
        <v>2</v>
      </c>
      <c r="G289" s="98">
        <v>500</v>
      </c>
      <c r="H289" s="96">
        <v>3.7</v>
      </c>
      <c r="I289" s="96">
        <f t="shared" si="121"/>
        <v>3.5887487875848696</v>
      </c>
      <c r="J289" s="266">
        <f t="shared" si="114"/>
        <v>3.5170019478487551</v>
      </c>
      <c r="K289" s="142"/>
      <c r="L289" s="55">
        <f t="shared" si="111"/>
        <v>0</v>
      </c>
      <c r="M289" s="48">
        <f t="shared" si="112"/>
        <v>0</v>
      </c>
      <c r="N289" s="48">
        <f t="shared" si="113"/>
        <v>0</v>
      </c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  <c r="AE289" s="140"/>
    </row>
    <row r="290" spans="1:31" s="141" customFormat="1" ht="11.1" customHeight="1" outlineLevel="2">
      <c r="A290" s="98">
        <v>105037</v>
      </c>
      <c r="B290" s="405" t="s">
        <v>648</v>
      </c>
      <c r="C290" s="405"/>
      <c r="D290" s="405"/>
      <c r="E290" s="405"/>
      <c r="F290" s="98" t="s">
        <v>2</v>
      </c>
      <c r="G290" s="98">
        <v>200</v>
      </c>
      <c r="H290" s="96">
        <v>6.1</v>
      </c>
      <c r="I290" s="96">
        <f t="shared" si="121"/>
        <v>5.9165858389912707</v>
      </c>
      <c r="J290" s="266">
        <f>I290/1.0204</f>
        <v>5.7983005086155144</v>
      </c>
      <c r="K290" s="142"/>
      <c r="L290" s="55">
        <f t="shared" si="111"/>
        <v>0</v>
      </c>
      <c r="M290" s="48">
        <f t="shared" si="112"/>
        <v>0</v>
      </c>
      <c r="N290" s="48">
        <f t="shared" si="113"/>
        <v>0</v>
      </c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  <c r="AE290" s="140"/>
    </row>
    <row r="291" spans="1:31" s="141" customFormat="1" ht="11.1" customHeight="1" outlineLevel="2">
      <c r="A291" s="98">
        <v>105038</v>
      </c>
      <c r="B291" s="405" t="s">
        <v>1457</v>
      </c>
      <c r="C291" s="405"/>
      <c r="D291" s="405"/>
      <c r="E291" s="405"/>
      <c r="F291" s="98" t="s">
        <v>2</v>
      </c>
      <c r="G291" s="98">
        <v>600</v>
      </c>
      <c r="H291" s="96">
        <v>3.2</v>
      </c>
      <c r="I291" s="96">
        <f>H291/1.031</f>
        <v>3.1037827352085356</v>
      </c>
      <c r="J291" s="266">
        <f t="shared" si="114"/>
        <v>3.04173141435568</v>
      </c>
      <c r="K291" s="142"/>
      <c r="L291" s="55">
        <f t="shared" si="111"/>
        <v>0</v>
      </c>
      <c r="M291" s="48">
        <f t="shared" si="112"/>
        <v>0</v>
      </c>
      <c r="N291" s="48">
        <f t="shared" si="113"/>
        <v>0</v>
      </c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  <c r="AE291" s="140"/>
    </row>
    <row r="292" spans="1:31" s="141" customFormat="1" ht="11.1" customHeight="1" outlineLevel="2">
      <c r="A292" s="98">
        <v>105039</v>
      </c>
      <c r="B292" s="405" t="s">
        <v>343</v>
      </c>
      <c r="C292" s="405"/>
      <c r="D292" s="405"/>
      <c r="E292" s="405"/>
      <c r="F292" s="98" t="s">
        <v>2</v>
      </c>
      <c r="G292" s="98">
        <v>500</v>
      </c>
      <c r="H292" s="96">
        <v>4.5</v>
      </c>
      <c r="I292" s="96">
        <f>H292/1.031</f>
        <v>4.3646944713870033</v>
      </c>
      <c r="J292" s="266">
        <f t="shared" si="114"/>
        <v>4.2774348014376748</v>
      </c>
      <c r="K292" s="142"/>
      <c r="L292" s="55">
        <f t="shared" si="111"/>
        <v>0</v>
      </c>
      <c r="M292" s="48">
        <f t="shared" si="112"/>
        <v>0</v>
      </c>
      <c r="N292" s="48">
        <f t="shared" si="113"/>
        <v>0</v>
      </c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  <c r="AE292" s="140"/>
    </row>
    <row r="293" spans="1:31" s="141" customFormat="1" ht="11.1" customHeight="1" outlineLevel="2">
      <c r="A293" s="311">
        <v>105040</v>
      </c>
      <c r="B293" s="426" t="s">
        <v>1458</v>
      </c>
      <c r="C293" s="426"/>
      <c r="D293" s="426"/>
      <c r="E293" s="426"/>
      <c r="F293" s="311" t="s">
        <v>2</v>
      </c>
      <c r="G293" s="311">
        <v>400</v>
      </c>
      <c r="H293" s="249">
        <v>3.8</v>
      </c>
      <c r="I293" s="249">
        <f>H293/1.031</f>
        <v>3.685741998060136</v>
      </c>
      <c r="J293" s="319">
        <f t="shared" si="114"/>
        <v>3.6120560545473697</v>
      </c>
      <c r="K293" s="144"/>
      <c r="L293" s="60">
        <f t="shared" si="111"/>
        <v>0</v>
      </c>
      <c r="M293" s="321">
        <f t="shared" si="112"/>
        <v>0</v>
      </c>
      <c r="N293" s="321">
        <f t="shared" si="113"/>
        <v>0</v>
      </c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  <c r="AE293" s="140"/>
    </row>
    <row r="294" spans="1:31" s="141" customFormat="1" ht="11.1" customHeight="1" outlineLevel="2">
      <c r="A294" s="98">
        <v>105146</v>
      </c>
      <c r="B294" s="404" t="s">
        <v>1456</v>
      </c>
      <c r="C294" s="404"/>
      <c r="D294" s="404"/>
      <c r="E294" s="404"/>
      <c r="F294" s="311" t="s">
        <v>2</v>
      </c>
      <c r="G294" s="98">
        <v>200</v>
      </c>
      <c r="H294" s="96">
        <v>4.0999999999999996</v>
      </c>
      <c r="I294" s="96">
        <f>H294/1.031</f>
        <v>3.9767216294859358</v>
      </c>
      <c r="J294" s="266">
        <f t="shared" si="114"/>
        <v>3.8972183746432143</v>
      </c>
      <c r="K294" s="142"/>
      <c r="L294" s="55">
        <f t="shared" si="111"/>
        <v>0</v>
      </c>
      <c r="M294" s="48">
        <f t="shared" si="112"/>
        <v>0</v>
      </c>
      <c r="N294" s="48">
        <f t="shared" si="113"/>
        <v>0</v>
      </c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  <c r="AE294" s="140"/>
    </row>
    <row r="295" spans="1:31" s="138" customFormat="1" ht="14.65" customHeight="1" outlineLevel="1" thickBot="1">
      <c r="A295" s="469" t="s">
        <v>507</v>
      </c>
      <c r="B295" s="469"/>
      <c r="C295" s="469"/>
      <c r="D295" s="469"/>
      <c r="E295" s="469"/>
      <c r="F295" s="469"/>
      <c r="G295" s="469"/>
      <c r="H295" s="469"/>
      <c r="I295" s="469"/>
      <c r="J295" s="469"/>
      <c r="K295" s="137"/>
      <c r="L295" s="62"/>
      <c r="M295" s="62"/>
      <c r="N295" s="62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0"/>
    </row>
    <row r="296" spans="1:31" s="141" customFormat="1" ht="11.1" customHeight="1" outlineLevel="2">
      <c r="A296" s="52">
        <v>105041</v>
      </c>
      <c r="B296" s="406" t="s">
        <v>429</v>
      </c>
      <c r="C296" s="406"/>
      <c r="D296" s="406"/>
      <c r="E296" s="406"/>
      <c r="F296" s="52" t="s">
        <v>2</v>
      </c>
      <c r="G296" s="52">
        <v>1000</v>
      </c>
      <c r="H296" s="96">
        <v>0</v>
      </c>
      <c r="I296" s="53">
        <f t="shared" ref="I296:I328" si="122">H296/1.031</f>
        <v>0</v>
      </c>
      <c r="J296" s="189">
        <f t="shared" ref="J296:J328" si="123">I296/1.0204</f>
        <v>0</v>
      </c>
      <c r="K296" s="139"/>
      <c r="L296" s="55">
        <f t="shared" ref="L296:L328" si="124">SUM(H296*K296)</f>
        <v>0</v>
      </c>
      <c r="M296" s="48">
        <f t="shared" ref="M296:M328" si="125">IF($L$8&gt;=30000,I296*K296,0)</f>
        <v>0</v>
      </c>
      <c r="N296" s="48">
        <f t="shared" ref="N296:N328" si="126">IF($L$8&gt;=100000,K296*J296,0)</f>
        <v>0</v>
      </c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  <c r="AE296" s="140"/>
    </row>
    <row r="297" spans="1:31" s="141" customFormat="1" ht="11.1" customHeight="1" outlineLevel="2">
      <c r="A297" s="52">
        <v>105042</v>
      </c>
      <c r="B297" s="406" t="s">
        <v>193</v>
      </c>
      <c r="C297" s="406"/>
      <c r="D297" s="406"/>
      <c r="E297" s="406"/>
      <c r="F297" s="52" t="s">
        <v>2</v>
      </c>
      <c r="G297" s="52">
        <v>100</v>
      </c>
      <c r="H297" s="96">
        <v>30</v>
      </c>
      <c r="I297" s="53">
        <f t="shared" si="122"/>
        <v>29.097963142580021</v>
      </c>
      <c r="J297" s="189">
        <f t="shared" si="123"/>
        <v>28.516232009584499</v>
      </c>
      <c r="K297" s="142"/>
      <c r="L297" s="55">
        <f t="shared" si="124"/>
        <v>0</v>
      </c>
      <c r="M297" s="48">
        <f t="shared" si="125"/>
        <v>0</v>
      </c>
      <c r="N297" s="48">
        <f t="shared" si="126"/>
        <v>0</v>
      </c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  <c r="AA297" s="140"/>
      <c r="AB297" s="140"/>
      <c r="AC297" s="140"/>
      <c r="AD297" s="140"/>
      <c r="AE297" s="140"/>
    </row>
    <row r="298" spans="1:31" s="141" customFormat="1" ht="11.1" customHeight="1" outlineLevel="2">
      <c r="A298" s="52">
        <v>105043</v>
      </c>
      <c r="B298" s="406" t="s">
        <v>194</v>
      </c>
      <c r="C298" s="406"/>
      <c r="D298" s="406"/>
      <c r="E298" s="406"/>
      <c r="F298" s="52" t="s">
        <v>2</v>
      </c>
      <c r="G298" s="52">
        <v>70</v>
      </c>
      <c r="H298" s="96">
        <v>0</v>
      </c>
      <c r="I298" s="53">
        <f t="shared" si="122"/>
        <v>0</v>
      </c>
      <c r="J298" s="189">
        <f t="shared" si="123"/>
        <v>0</v>
      </c>
      <c r="K298" s="142"/>
      <c r="L298" s="55">
        <f t="shared" si="124"/>
        <v>0</v>
      </c>
      <c r="M298" s="48">
        <f t="shared" si="125"/>
        <v>0</v>
      </c>
      <c r="N298" s="48">
        <f t="shared" si="126"/>
        <v>0</v>
      </c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</row>
    <row r="299" spans="1:31" s="141" customFormat="1" ht="11.1" customHeight="1" outlineLevel="2">
      <c r="A299" s="52">
        <v>105044</v>
      </c>
      <c r="B299" s="406" t="s">
        <v>837</v>
      </c>
      <c r="C299" s="406"/>
      <c r="D299" s="406"/>
      <c r="E299" s="406"/>
      <c r="F299" s="52" t="s">
        <v>2</v>
      </c>
      <c r="G299" s="52">
        <v>50</v>
      </c>
      <c r="H299" s="96">
        <v>1.6</v>
      </c>
      <c r="I299" s="53">
        <f t="shared" si="122"/>
        <v>1.5518913676042678</v>
      </c>
      <c r="J299" s="189">
        <f t="shared" si="123"/>
        <v>1.52086570717784</v>
      </c>
      <c r="K299" s="142"/>
      <c r="L299" s="55">
        <f t="shared" si="124"/>
        <v>0</v>
      </c>
      <c r="M299" s="48">
        <f t="shared" si="125"/>
        <v>0</v>
      </c>
      <c r="N299" s="48">
        <f t="shared" si="126"/>
        <v>0</v>
      </c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  <c r="AE299" s="140"/>
    </row>
    <row r="300" spans="1:31" s="141" customFormat="1" ht="11.1" customHeight="1" outlineLevel="2">
      <c r="A300" s="52">
        <v>105045</v>
      </c>
      <c r="B300" s="406" t="s">
        <v>435</v>
      </c>
      <c r="C300" s="406"/>
      <c r="D300" s="406"/>
      <c r="E300" s="406"/>
      <c r="F300" s="52" t="s">
        <v>2</v>
      </c>
      <c r="G300" s="52">
        <v>200</v>
      </c>
      <c r="H300" s="96">
        <v>0</v>
      </c>
      <c r="I300" s="53">
        <f t="shared" si="122"/>
        <v>0</v>
      </c>
      <c r="J300" s="189">
        <f t="shared" si="123"/>
        <v>0</v>
      </c>
      <c r="K300" s="142"/>
      <c r="L300" s="55">
        <f t="shared" si="124"/>
        <v>0</v>
      </c>
      <c r="M300" s="48">
        <f t="shared" si="125"/>
        <v>0</v>
      </c>
      <c r="N300" s="48">
        <f t="shared" si="126"/>
        <v>0</v>
      </c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  <c r="AE300" s="140"/>
    </row>
    <row r="301" spans="1:31" s="141" customFormat="1" ht="11.1" customHeight="1" outlineLevel="2">
      <c r="A301" s="52">
        <v>105107</v>
      </c>
      <c r="B301" s="406" t="s">
        <v>1877</v>
      </c>
      <c r="C301" s="406"/>
      <c r="D301" s="406"/>
      <c r="E301" s="406"/>
      <c r="F301" s="52" t="s">
        <v>2</v>
      </c>
      <c r="G301" s="52">
        <v>500</v>
      </c>
      <c r="H301" s="96">
        <v>2</v>
      </c>
      <c r="I301" s="53">
        <f t="shared" si="122"/>
        <v>1.9398642095053349</v>
      </c>
      <c r="J301" s="189">
        <f t="shared" si="123"/>
        <v>1.9010821339723001</v>
      </c>
      <c r="K301" s="142"/>
      <c r="L301" s="55">
        <f t="shared" si="124"/>
        <v>0</v>
      </c>
      <c r="M301" s="48">
        <f t="shared" si="125"/>
        <v>0</v>
      </c>
      <c r="N301" s="48">
        <f t="shared" si="126"/>
        <v>0</v>
      </c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</row>
    <row r="302" spans="1:31" s="141" customFormat="1" ht="11.1" customHeight="1" outlineLevel="2">
      <c r="A302" s="52">
        <v>105047</v>
      </c>
      <c r="B302" s="406" t="s">
        <v>838</v>
      </c>
      <c r="C302" s="406"/>
      <c r="D302" s="406"/>
      <c r="E302" s="406"/>
      <c r="F302" s="52" t="s">
        <v>2</v>
      </c>
      <c r="G302" s="52">
        <v>300</v>
      </c>
      <c r="H302" s="96">
        <v>3</v>
      </c>
      <c r="I302" s="53">
        <f t="shared" si="122"/>
        <v>2.9097963142580023</v>
      </c>
      <c r="J302" s="189">
        <f t="shared" si="123"/>
        <v>2.8516232009584499</v>
      </c>
      <c r="K302" s="142"/>
      <c r="L302" s="55">
        <f t="shared" si="124"/>
        <v>0</v>
      </c>
      <c r="M302" s="48">
        <f t="shared" si="125"/>
        <v>0</v>
      </c>
      <c r="N302" s="48">
        <f t="shared" si="126"/>
        <v>0</v>
      </c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</row>
    <row r="303" spans="1:31" s="141" customFormat="1" ht="11.1" customHeight="1" outlineLevel="2">
      <c r="A303" s="52">
        <v>105048</v>
      </c>
      <c r="B303" s="406" t="s">
        <v>23</v>
      </c>
      <c r="C303" s="406"/>
      <c r="D303" s="406"/>
      <c r="E303" s="406"/>
      <c r="F303" s="52" t="s">
        <v>2</v>
      </c>
      <c r="G303" s="52">
        <v>500</v>
      </c>
      <c r="H303" s="96">
        <v>0</v>
      </c>
      <c r="I303" s="53">
        <f t="shared" si="122"/>
        <v>0</v>
      </c>
      <c r="J303" s="189">
        <f t="shared" si="123"/>
        <v>0</v>
      </c>
      <c r="K303" s="142"/>
      <c r="L303" s="55">
        <f t="shared" si="124"/>
        <v>0</v>
      </c>
      <c r="M303" s="48">
        <f t="shared" si="125"/>
        <v>0</v>
      </c>
      <c r="N303" s="48">
        <f t="shared" si="126"/>
        <v>0</v>
      </c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  <c r="AE303" s="140"/>
    </row>
    <row r="304" spans="1:31" s="141" customFormat="1" ht="11.1" customHeight="1" outlineLevel="2">
      <c r="A304" s="52">
        <v>105049</v>
      </c>
      <c r="B304" s="406" t="s">
        <v>83</v>
      </c>
      <c r="C304" s="406"/>
      <c r="D304" s="406"/>
      <c r="E304" s="406"/>
      <c r="F304" s="52" t="s">
        <v>2</v>
      </c>
      <c r="G304" s="52">
        <v>250</v>
      </c>
      <c r="H304" s="96">
        <v>0</v>
      </c>
      <c r="I304" s="53">
        <f t="shared" si="122"/>
        <v>0</v>
      </c>
      <c r="J304" s="189">
        <f t="shared" si="123"/>
        <v>0</v>
      </c>
      <c r="K304" s="142"/>
      <c r="L304" s="55">
        <f t="shared" si="124"/>
        <v>0</v>
      </c>
      <c r="M304" s="48">
        <f t="shared" si="125"/>
        <v>0</v>
      </c>
      <c r="N304" s="48">
        <f t="shared" si="126"/>
        <v>0</v>
      </c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  <c r="AE304" s="140"/>
    </row>
    <row r="305" spans="1:31" s="141" customFormat="1" ht="11.1" customHeight="1" outlineLevel="2">
      <c r="A305" s="52">
        <v>105050</v>
      </c>
      <c r="B305" s="406" t="s">
        <v>24</v>
      </c>
      <c r="C305" s="406"/>
      <c r="D305" s="406"/>
      <c r="E305" s="406"/>
      <c r="F305" s="52" t="s">
        <v>2</v>
      </c>
      <c r="G305" s="52">
        <v>250</v>
      </c>
      <c r="H305" s="96">
        <v>0</v>
      </c>
      <c r="I305" s="53">
        <f t="shared" si="122"/>
        <v>0</v>
      </c>
      <c r="J305" s="189">
        <f t="shared" si="123"/>
        <v>0</v>
      </c>
      <c r="K305" s="142"/>
      <c r="L305" s="55">
        <f t="shared" si="124"/>
        <v>0</v>
      </c>
      <c r="M305" s="48">
        <f t="shared" si="125"/>
        <v>0</v>
      </c>
      <c r="N305" s="48">
        <f t="shared" si="126"/>
        <v>0</v>
      </c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  <c r="AE305" s="140"/>
    </row>
    <row r="306" spans="1:31" s="141" customFormat="1" ht="11.1" customHeight="1" outlineLevel="2">
      <c r="A306" s="52">
        <v>105051</v>
      </c>
      <c r="B306" s="406" t="s">
        <v>25</v>
      </c>
      <c r="C306" s="406"/>
      <c r="D306" s="406"/>
      <c r="E306" s="406"/>
      <c r="F306" s="52" t="s">
        <v>2</v>
      </c>
      <c r="G306" s="52">
        <v>150</v>
      </c>
      <c r="H306" s="96">
        <v>0</v>
      </c>
      <c r="I306" s="53">
        <f t="shared" si="122"/>
        <v>0</v>
      </c>
      <c r="J306" s="189">
        <f t="shared" si="123"/>
        <v>0</v>
      </c>
      <c r="K306" s="142"/>
      <c r="L306" s="55">
        <f t="shared" si="124"/>
        <v>0</v>
      </c>
      <c r="M306" s="48">
        <f t="shared" si="125"/>
        <v>0</v>
      </c>
      <c r="N306" s="48">
        <f t="shared" si="126"/>
        <v>0</v>
      </c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A306" s="140"/>
      <c r="AB306" s="140"/>
      <c r="AC306" s="140"/>
      <c r="AD306" s="140"/>
      <c r="AE306" s="140"/>
    </row>
    <row r="307" spans="1:31" s="141" customFormat="1" ht="11.1" customHeight="1" outlineLevel="2">
      <c r="A307" s="98">
        <v>105126</v>
      </c>
      <c r="B307" s="430" t="s">
        <v>1465</v>
      </c>
      <c r="C307" s="431"/>
      <c r="D307" s="431"/>
      <c r="E307" s="432"/>
      <c r="F307" s="98" t="s">
        <v>2</v>
      </c>
      <c r="G307" s="98">
        <v>1000</v>
      </c>
      <c r="H307" s="96">
        <v>1.5</v>
      </c>
      <c r="I307" s="96">
        <f t="shared" si="122"/>
        <v>1.4548981571290012</v>
      </c>
      <c r="J307" s="266">
        <f t="shared" si="123"/>
        <v>1.4258116004792249</v>
      </c>
      <c r="K307" s="142"/>
      <c r="L307" s="55">
        <f t="shared" si="124"/>
        <v>0</v>
      </c>
      <c r="M307" s="48">
        <f t="shared" si="125"/>
        <v>0</v>
      </c>
      <c r="N307" s="48">
        <f t="shared" si="126"/>
        <v>0</v>
      </c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</row>
    <row r="308" spans="1:31" s="141" customFormat="1" ht="11.1" customHeight="1" outlineLevel="2">
      <c r="A308" s="98">
        <v>105127</v>
      </c>
      <c r="B308" s="430" t="s">
        <v>1466</v>
      </c>
      <c r="C308" s="431"/>
      <c r="D308" s="431"/>
      <c r="E308" s="432"/>
      <c r="F308" s="98" t="s">
        <v>2</v>
      </c>
      <c r="G308" s="98">
        <v>500</v>
      </c>
      <c r="H308" s="96">
        <v>2</v>
      </c>
      <c r="I308" s="96">
        <f t="shared" si="122"/>
        <v>1.9398642095053349</v>
      </c>
      <c r="J308" s="266">
        <f t="shared" si="123"/>
        <v>1.9010821339723001</v>
      </c>
      <c r="K308" s="142"/>
      <c r="L308" s="55">
        <f t="shared" si="124"/>
        <v>0</v>
      </c>
      <c r="M308" s="48">
        <f t="shared" si="125"/>
        <v>0</v>
      </c>
      <c r="N308" s="48">
        <f t="shared" si="126"/>
        <v>0</v>
      </c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</row>
    <row r="309" spans="1:31" s="141" customFormat="1" ht="11.1" customHeight="1" outlineLevel="2">
      <c r="A309" s="98">
        <v>105128</v>
      </c>
      <c r="B309" s="430" t="s">
        <v>1467</v>
      </c>
      <c r="C309" s="431"/>
      <c r="D309" s="431"/>
      <c r="E309" s="432"/>
      <c r="F309" s="98" t="s">
        <v>2</v>
      </c>
      <c r="G309" s="98">
        <v>500</v>
      </c>
      <c r="H309" s="96">
        <v>3.1</v>
      </c>
      <c r="I309" s="96">
        <f t="shared" si="122"/>
        <v>3.0067895247332692</v>
      </c>
      <c r="J309" s="266">
        <f t="shared" si="123"/>
        <v>2.9466773076570654</v>
      </c>
      <c r="K309" s="142"/>
      <c r="L309" s="55">
        <f t="shared" si="124"/>
        <v>0</v>
      </c>
      <c r="M309" s="48">
        <f t="shared" si="125"/>
        <v>0</v>
      </c>
      <c r="N309" s="48">
        <f t="shared" si="126"/>
        <v>0</v>
      </c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  <c r="AE309" s="140"/>
    </row>
    <row r="310" spans="1:31" s="141" customFormat="1" ht="11.1" customHeight="1" outlineLevel="2">
      <c r="A310" s="98">
        <v>105129</v>
      </c>
      <c r="B310" s="430" t="s">
        <v>1468</v>
      </c>
      <c r="C310" s="431"/>
      <c r="D310" s="431"/>
      <c r="E310" s="432"/>
      <c r="F310" s="98" t="s">
        <v>2</v>
      </c>
      <c r="G310" s="98">
        <v>500</v>
      </c>
      <c r="H310" s="96">
        <v>3.7</v>
      </c>
      <c r="I310" s="96">
        <f t="shared" si="122"/>
        <v>3.5887487875848696</v>
      </c>
      <c r="J310" s="266">
        <f t="shared" si="123"/>
        <v>3.5170019478487551</v>
      </c>
      <c r="K310" s="142"/>
      <c r="L310" s="55">
        <f t="shared" si="124"/>
        <v>0</v>
      </c>
      <c r="M310" s="48">
        <f t="shared" si="125"/>
        <v>0</v>
      </c>
      <c r="N310" s="48">
        <f t="shared" si="126"/>
        <v>0</v>
      </c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  <c r="AA310" s="140"/>
      <c r="AB310" s="140"/>
      <c r="AC310" s="140"/>
      <c r="AD310" s="140"/>
      <c r="AE310" s="140"/>
    </row>
    <row r="311" spans="1:31" s="141" customFormat="1" ht="11.1" customHeight="1" outlineLevel="2">
      <c r="A311" s="98">
        <v>105130</v>
      </c>
      <c r="B311" s="430" t="s">
        <v>1469</v>
      </c>
      <c r="C311" s="431"/>
      <c r="D311" s="431"/>
      <c r="E311" s="432"/>
      <c r="F311" s="98" t="s">
        <v>2</v>
      </c>
      <c r="G311" s="98">
        <v>300</v>
      </c>
      <c r="H311" s="96">
        <v>4.7</v>
      </c>
      <c r="I311" s="96">
        <f t="shared" si="122"/>
        <v>4.558680892337537</v>
      </c>
      <c r="J311" s="266">
        <f t="shared" si="123"/>
        <v>4.4675430148349049</v>
      </c>
      <c r="K311" s="142"/>
      <c r="L311" s="55">
        <f t="shared" si="124"/>
        <v>0</v>
      </c>
      <c r="M311" s="48">
        <f t="shared" si="125"/>
        <v>0</v>
      </c>
      <c r="N311" s="48">
        <f t="shared" si="126"/>
        <v>0</v>
      </c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  <c r="AA311" s="140"/>
      <c r="AB311" s="140"/>
      <c r="AC311" s="140"/>
      <c r="AD311" s="140"/>
      <c r="AE311" s="140"/>
    </row>
    <row r="312" spans="1:31" s="141" customFormat="1" ht="11.1" customHeight="1" outlineLevel="2">
      <c r="A312" s="52">
        <v>105052</v>
      </c>
      <c r="B312" s="406" t="s">
        <v>718</v>
      </c>
      <c r="C312" s="406"/>
      <c r="D312" s="406"/>
      <c r="E312" s="406"/>
      <c r="F312" s="52" t="s">
        <v>2</v>
      </c>
      <c r="G312" s="52">
        <v>500</v>
      </c>
      <c r="H312" s="96">
        <v>3.8</v>
      </c>
      <c r="I312" s="53">
        <f t="shared" si="122"/>
        <v>3.685741998060136</v>
      </c>
      <c r="J312" s="189">
        <f t="shared" si="123"/>
        <v>3.6120560545473697</v>
      </c>
      <c r="K312" s="142"/>
      <c r="L312" s="55">
        <f t="shared" si="124"/>
        <v>0</v>
      </c>
      <c r="M312" s="48">
        <f t="shared" si="125"/>
        <v>0</v>
      </c>
      <c r="N312" s="48">
        <f t="shared" si="126"/>
        <v>0</v>
      </c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</row>
    <row r="313" spans="1:31" s="141" customFormat="1" ht="11.1" customHeight="1" outlineLevel="2">
      <c r="A313" s="52">
        <v>105053</v>
      </c>
      <c r="B313" s="406" t="s">
        <v>1395</v>
      </c>
      <c r="C313" s="406"/>
      <c r="D313" s="406"/>
      <c r="E313" s="406"/>
      <c r="F313" s="52" t="s">
        <v>2</v>
      </c>
      <c r="G313" s="52">
        <v>500</v>
      </c>
      <c r="H313" s="96">
        <v>7.5</v>
      </c>
      <c r="I313" s="53">
        <f t="shared" si="122"/>
        <v>7.2744907856450052</v>
      </c>
      <c r="J313" s="189">
        <f t="shared" si="123"/>
        <v>7.1290580023961247</v>
      </c>
      <c r="K313" s="142"/>
      <c r="L313" s="55">
        <f t="shared" si="124"/>
        <v>0</v>
      </c>
      <c r="M313" s="48">
        <f t="shared" si="125"/>
        <v>0</v>
      </c>
      <c r="N313" s="48">
        <f t="shared" si="126"/>
        <v>0</v>
      </c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  <c r="AA313" s="140"/>
      <c r="AB313" s="140"/>
      <c r="AC313" s="140"/>
      <c r="AD313" s="140"/>
      <c r="AE313" s="140"/>
    </row>
    <row r="314" spans="1:31" s="141" customFormat="1" ht="11.1" customHeight="1" outlineLevel="2">
      <c r="A314" s="52">
        <v>105054</v>
      </c>
      <c r="B314" s="406" t="s">
        <v>839</v>
      </c>
      <c r="C314" s="406"/>
      <c r="D314" s="406"/>
      <c r="E314" s="406"/>
      <c r="F314" s="52" t="s">
        <v>2</v>
      </c>
      <c r="G314" s="52">
        <v>300</v>
      </c>
      <c r="H314" s="96">
        <v>6.9</v>
      </c>
      <c r="I314" s="53">
        <f t="shared" si="122"/>
        <v>6.6925315227934057</v>
      </c>
      <c r="J314" s="189">
        <f t="shared" si="123"/>
        <v>6.5587333622044355</v>
      </c>
      <c r="K314" s="142"/>
      <c r="L314" s="55">
        <f t="shared" si="124"/>
        <v>0</v>
      </c>
      <c r="M314" s="48">
        <f t="shared" si="125"/>
        <v>0</v>
      </c>
      <c r="N314" s="48">
        <f t="shared" si="126"/>
        <v>0</v>
      </c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  <c r="AA314" s="140"/>
      <c r="AB314" s="140"/>
      <c r="AC314" s="140"/>
      <c r="AD314" s="140"/>
      <c r="AE314" s="140"/>
    </row>
    <row r="315" spans="1:31" s="141" customFormat="1" ht="11.1" customHeight="1" outlineLevel="2">
      <c r="A315" s="52">
        <v>105055</v>
      </c>
      <c r="B315" s="406" t="s">
        <v>321</v>
      </c>
      <c r="C315" s="406"/>
      <c r="D315" s="406"/>
      <c r="E315" s="406"/>
      <c r="F315" s="52" t="s">
        <v>2</v>
      </c>
      <c r="G315" s="52">
        <v>500</v>
      </c>
      <c r="H315" s="96">
        <v>2.2000000000000002</v>
      </c>
      <c r="I315" s="53">
        <f t="shared" si="122"/>
        <v>2.1338506304558686</v>
      </c>
      <c r="J315" s="189">
        <f t="shared" si="123"/>
        <v>2.0911903473695301</v>
      </c>
      <c r="K315" s="142"/>
      <c r="L315" s="55">
        <f t="shared" si="124"/>
        <v>0</v>
      </c>
      <c r="M315" s="48">
        <f t="shared" si="125"/>
        <v>0</v>
      </c>
      <c r="N315" s="48">
        <f t="shared" si="126"/>
        <v>0</v>
      </c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  <c r="AA315" s="140"/>
      <c r="AB315" s="140"/>
      <c r="AC315" s="140"/>
      <c r="AD315" s="140"/>
      <c r="AE315" s="140"/>
    </row>
    <row r="316" spans="1:31" s="141" customFormat="1" ht="11.1" customHeight="1" outlineLevel="2">
      <c r="A316" s="98">
        <v>105079</v>
      </c>
      <c r="B316" s="405" t="s">
        <v>1813</v>
      </c>
      <c r="C316" s="405"/>
      <c r="D316" s="405"/>
      <c r="E316" s="405"/>
      <c r="F316" s="98" t="s">
        <v>2</v>
      </c>
      <c r="G316" s="98">
        <v>100</v>
      </c>
      <c r="H316" s="96">
        <v>3.2</v>
      </c>
      <c r="I316" s="96">
        <f t="shared" ref="I316" si="127">H316/1.031</f>
        <v>3.1037827352085356</v>
      </c>
      <c r="J316" s="266">
        <f t="shared" ref="J316" si="128">I316/1.0204</f>
        <v>3.04173141435568</v>
      </c>
      <c r="K316" s="142"/>
      <c r="L316" s="55">
        <f t="shared" ref="L316" si="129">SUM(H316*K316)</f>
        <v>0</v>
      </c>
      <c r="M316" s="48">
        <f t="shared" ref="M316" si="130">IF($L$8&gt;=30000,I316*K316,0)</f>
        <v>0</v>
      </c>
      <c r="N316" s="48">
        <f t="shared" ref="N316" si="131">IF($L$8&gt;=100000,K316*J316,0)</f>
        <v>0</v>
      </c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  <c r="AA316" s="140"/>
      <c r="AB316" s="140"/>
      <c r="AC316" s="140"/>
      <c r="AD316" s="140"/>
      <c r="AE316" s="140"/>
    </row>
    <row r="317" spans="1:31" s="141" customFormat="1" ht="11.1" customHeight="1" outlineLevel="2">
      <c r="A317" s="52">
        <v>105056</v>
      </c>
      <c r="B317" s="406" t="s">
        <v>263</v>
      </c>
      <c r="C317" s="406"/>
      <c r="D317" s="406"/>
      <c r="E317" s="406"/>
      <c r="F317" s="52" t="s">
        <v>2</v>
      </c>
      <c r="G317" s="52">
        <v>1500</v>
      </c>
      <c r="H317" s="96">
        <v>0.4</v>
      </c>
      <c r="I317" s="53">
        <f t="shared" si="122"/>
        <v>0.38797284190106696</v>
      </c>
      <c r="J317" s="189">
        <f t="shared" si="123"/>
        <v>0.38021642679445999</v>
      </c>
      <c r="K317" s="142"/>
      <c r="L317" s="55">
        <f t="shared" si="124"/>
        <v>0</v>
      </c>
      <c r="M317" s="48">
        <f t="shared" si="125"/>
        <v>0</v>
      </c>
      <c r="N317" s="48">
        <f t="shared" si="126"/>
        <v>0</v>
      </c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  <c r="AA317" s="140"/>
      <c r="AB317" s="140"/>
      <c r="AC317" s="140"/>
      <c r="AD317" s="140"/>
      <c r="AE317" s="140"/>
    </row>
    <row r="318" spans="1:31" s="141" customFormat="1" ht="11.1" customHeight="1" outlineLevel="2">
      <c r="A318" s="98">
        <v>105082</v>
      </c>
      <c r="B318" s="402" t="s">
        <v>1814</v>
      </c>
      <c r="C318" s="402"/>
      <c r="D318" s="402"/>
      <c r="E318" s="402"/>
      <c r="F318" s="98" t="s">
        <v>2</v>
      </c>
      <c r="G318" s="98">
        <v>100</v>
      </c>
      <c r="H318" s="96">
        <v>60</v>
      </c>
      <c r="I318" s="96">
        <f t="shared" ref="I318" si="132">H318/1.031</f>
        <v>58.195926285160041</v>
      </c>
      <c r="J318" s="266">
        <f t="shared" ref="J318" si="133">I318/1.0204</f>
        <v>57.032464019168998</v>
      </c>
      <c r="K318" s="142"/>
      <c r="L318" s="55">
        <f t="shared" ref="L318" si="134">SUM(H318*K318)</f>
        <v>0</v>
      </c>
      <c r="M318" s="48">
        <f t="shared" ref="M318" si="135">IF($L$8&gt;=30000,I318*K318,0)</f>
        <v>0</v>
      </c>
      <c r="N318" s="48">
        <f t="shared" ref="N318" si="136">IF($L$8&gt;=100000,K318*J318,0)</f>
        <v>0</v>
      </c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  <c r="AA318" s="140"/>
      <c r="AB318" s="140"/>
      <c r="AC318" s="140"/>
      <c r="AD318" s="140"/>
      <c r="AE318" s="140"/>
    </row>
    <row r="319" spans="1:31" s="141" customFormat="1" ht="11.1" customHeight="1" outlineLevel="2">
      <c r="A319" s="52">
        <v>105117</v>
      </c>
      <c r="B319" s="416" t="s">
        <v>1399</v>
      </c>
      <c r="C319" s="417"/>
      <c r="D319" s="417"/>
      <c r="E319" s="418"/>
      <c r="F319" s="52" t="s">
        <v>2</v>
      </c>
      <c r="G319" s="52">
        <v>25</v>
      </c>
      <c r="H319" s="96">
        <v>44</v>
      </c>
      <c r="I319" s="53">
        <f t="shared" si="122"/>
        <v>42.677012609117362</v>
      </c>
      <c r="J319" s="189">
        <f t="shared" si="123"/>
        <v>41.823806947390594</v>
      </c>
      <c r="K319" s="142"/>
      <c r="L319" s="55">
        <f t="shared" ref="L319:L324" si="137">SUM(H319*K319)</f>
        <v>0</v>
      </c>
      <c r="M319" s="48">
        <f t="shared" ref="M319:M324" si="138">IF($L$8&gt;=30000,I319*K319,0)</f>
        <v>0</v>
      </c>
      <c r="N319" s="48">
        <f t="shared" ref="N319:N324" si="139">IF($L$8&gt;=100000,K319*J319,0)</f>
        <v>0</v>
      </c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A319" s="140"/>
      <c r="AB319" s="140"/>
      <c r="AC319" s="140"/>
      <c r="AD319" s="140"/>
      <c r="AE319" s="140"/>
    </row>
    <row r="320" spans="1:31" s="141" customFormat="1" ht="11.1" customHeight="1" outlineLevel="2">
      <c r="A320" s="52">
        <v>105118</v>
      </c>
      <c r="B320" s="416" t="s">
        <v>1396</v>
      </c>
      <c r="C320" s="417"/>
      <c r="D320" s="417"/>
      <c r="E320" s="418"/>
      <c r="F320" s="52" t="s">
        <v>2</v>
      </c>
      <c r="G320" s="52">
        <v>25</v>
      </c>
      <c r="H320" s="96">
        <v>50</v>
      </c>
      <c r="I320" s="53">
        <f>H320/1.031</f>
        <v>48.496605237633368</v>
      </c>
      <c r="J320" s="189">
        <f>I320/1.0204</f>
        <v>47.527053349307494</v>
      </c>
      <c r="K320" s="142"/>
      <c r="L320" s="55">
        <f t="shared" si="137"/>
        <v>0</v>
      </c>
      <c r="M320" s="48">
        <f t="shared" si="138"/>
        <v>0</v>
      </c>
      <c r="N320" s="48">
        <f t="shared" si="139"/>
        <v>0</v>
      </c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  <c r="AA320" s="140"/>
      <c r="AB320" s="140"/>
      <c r="AC320" s="140"/>
      <c r="AD320" s="140"/>
      <c r="AE320" s="140"/>
    </row>
    <row r="321" spans="1:31" s="141" customFormat="1" ht="11.1" customHeight="1" outlineLevel="2">
      <c r="A321" s="52">
        <v>105119</v>
      </c>
      <c r="B321" s="416" t="s">
        <v>1397</v>
      </c>
      <c r="C321" s="417"/>
      <c r="D321" s="417"/>
      <c r="E321" s="418"/>
      <c r="F321" s="52" t="s">
        <v>2</v>
      </c>
      <c r="G321" s="52">
        <v>25</v>
      </c>
      <c r="H321" s="96">
        <v>56</v>
      </c>
      <c r="I321" s="53">
        <f>H321/1.031</f>
        <v>54.316197866149373</v>
      </c>
      <c r="J321" s="189">
        <f>I321/1.0204</f>
        <v>53.2302997512244</v>
      </c>
      <c r="K321" s="142"/>
      <c r="L321" s="55">
        <f t="shared" si="137"/>
        <v>0</v>
      </c>
      <c r="M321" s="48">
        <f t="shared" si="138"/>
        <v>0</v>
      </c>
      <c r="N321" s="48">
        <f t="shared" si="139"/>
        <v>0</v>
      </c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  <c r="AD321" s="140"/>
      <c r="AE321" s="140"/>
    </row>
    <row r="322" spans="1:31" s="141" customFormat="1" ht="11.1" customHeight="1" outlineLevel="2">
      <c r="A322" s="52">
        <v>105120</v>
      </c>
      <c r="B322" s="416" t="s">
        <v>1398</v>
      </c>
      <c r="C322" s="417"/>
      <c r="D322" s="417"/>
      <c r="E322" s="418"/>
      <c r="F322" s="52" t="s">
        <v>2</v>
      </c>
      <c r="G322" s="52">
        <v>25</v>
      </c>
      <c r="H322" s="96">
        <v>64</v>
      </c>
      <c r="I322" s="53">
        <f>H322/1.031</f>
        <v>62.075654704170717</v>
      </c>
      <c r="J322" s="189">
        <f>I322/1.0204</f>
        <v>60.834628287113603</v>
      </c>
      <c r="K322" s="142"/>
      <c r="L322" s="55">
        <f t="shared" si="137"/>
        <v>0</v>
      </c>
      <c r="M322" s="48">
        <f t="shared" si="138"/>
        <v>0</v>
      </c>
      <c r="N322" s="48">
        <f t="shared" si="139"/>
        <v>0</v>
      </c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  <c r="AA322" s="140"/>
      <c r="AB322" s="140"/>
      <c r="AC322" s="140"/>
      <c r="AD322" s="140"/>
      <c r="AE322" s="140"/>
    </row>
    <row r="323" spans="1:31" s="141" customFormat="1" ht="11.1" customHeight="1" outlineLevel="2">
      <c r="A323" s="52">
        <v>105057</v>
      </c>
      <c r="B323" s="406" t="s">
        <v>93</v>
      </c>
      <c r="C323" s="406"/>
      <c r="D323" s="406"/>
      <c r="E323" s="406"/>
      <c r="F323" s="52" t="s">
        <v>2</v>
      </c>
      <c r="G323" s="52">
        <v>50</v>
      </c>
      <c r="H323" s="96">
        <v>0</v>
      </c>
      <c r="I323" s="53">
        <f t="shared" si="122"/>
        <v>0</v>
      </c>
      <c r="J323" s="189">
        <f t="shared" si="123"/>
        <v>0</v>
      </c>
      <c r="K323" s="142"/>
      <c r="L323" s="55">
        <f t="shared" si="137"/>
        <v>0</v>
      </c>
      <c r="M323" s="48">
        <f t="shared" si="138"/>
        <v>0</v>
      </c>
      <c r="N323" s="48">
        <f t="shared" si="139"/>
        <v>0</v>
      </c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  <c r="AA323" s="140"/>
      <c r="AB323" s="140"/>
      <c r="AC323" s="140"/>
      <c r="AD323" s="140"/>
      <c r="AE323" s="140"/>
    </row>
    <row r="324" spans="1:31" s="141" customFormat="1" ht="11.1" customHeight="1" outlineLevel="2">
      <c r="A324" s="52">
        <v>105058</v>
      </c>
      <c r="B324" s="406" t="s">
        <v>320</v>
      </c>
      <c r="C324" s="406"/>
      <c r="D324" s="406"/>
      <c r="E324" s="406"/>
      <c r="F324" s="52" t="s">
        <v>2</v>
      </c>
      <c r="G324" s="52">
        <v>250</v>
      </c>
      <c r="H324" s="96">
        <v>0</v>
      </c>
      <c r="I324" s="53">
        <f t="shared" si="122"/>
        <v>0</v>
      </c>
      <c r="J324" s="189">
        <f t="shared" si="123"/>
        <v>0</v>
      </c>
      <c r="K324" s="142"/>
      <c r="L324" s="55">
        <f t="shared" si="137"/>
        <v>0</v>
      </c>
      <c r="M324" s="48">
        <f t="shared" si="138"/>
        <v>0</v>
      </c>
      <c r="N324" s="48">
        <f t="shared" si="139"/>
        <v>0</v>
      </c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0"/>
    </row>
    <row r="325" spans="1:31" s="141" customFormat="1" ht="11.1" customHeight="1" outlineLevel="2">
      <c r="A325" s="52">
        <v>105059</v>
      </c>
      <c r="B325" s="406" t="s">
        <v>322</v>
      </c>
      <c r="C325" s="406"/>
      <c r="D325" s="406"/>
      <c r="E325" s="406"/>
      <c r="F325" s="52" t="s">
        <v>2</v>
      </c>
      <c r="G325" s="52">
        <v>250</v>
      </c>
      <c r="H325" s="96">
        <v>0</v>
      </c>
      <c r="I325" s="53">
        <f t="shared" si="122"/>
        <v>0</v>
      </c>
      <c r="J325" s="189">
        <f t="shared" si="123"/>
        <v>0</v>
      </c>
      <c r="K325" s="142"/>
      <c r="L325" s="55">
        <f t="shared" si="124"/>
        <v>0</v>
      </c>
      <c r="M325" s="48">
        <f t="shared" si="125"/>
        <v>0</v>
      </c>
      <c r="N325" s="48">
        <f t="shared" si="126"/>
        <v>0</v>
      </c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  <c r="AC325" s="140"/>
      <c r="AD325" s="140"/>
      <c r="AE325" s="140"/>
    </row>
    <row r="326" spans="1:31" s="141" customFormat="1" ht="11.1" customHeight="1" outlineLevel="2">
      <c r="A326" s="248">
        <v>105060</v>
      </c>
      <c r="B326" s="470" t="s">
        <v>216</v>
      </c>
      <c r="C326" s="470"/>
      <c r="D326" s="470"/>
      <c r="E326" s="470"/>
      <c r="F326" s="248" t="s">
        <v>2</v>
      </c>
      <c r="G326" s="248">
        <v>50</v>
      </c>
      <c r="H326" s="249">
        <v>0</v>
      </c>
      <c r="I326" s="250">
        <f t="shared" si="122"/>
        <v>0</v>
      </c>
      <c r="J326" s="322">
        <f t="shared" si="123"/>
        <v>0</v>
      </c>
      <c r="K326" s="144"/>
      <c r="L326" s="60">
        <f t="shared" si="124"/>
        <v>0</v>
      </c>
      <c r="M326" s="321">
        <f t="shared" si="125"/>
        <v>0</v>
      </c>
      <c r="N326" s="321">
        <f t="shared" si="126"/>
        <v>0</v>
      </c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  <c r="AD326" s="140"/>
      <c r="AE326" s="140"/>
    </row>
    <row r="327" spans="1:31" s="141" customFormat="1" ht="11.1" customHeight="1" outlineLevel="2" thickBot="1">
      <c r="A327" s="52">
        <v>105131</v>
      </c>
      <c r="B327" s="433" t="s">
        <v>1472</v>
      </c>
      <c r="C327" s="433"/>
      <c r="D327" s="433"/>
      <c r="E327" s="433"/>
      <c r="F327" s="52" t="s">
        <v>2</v>
      </c>
      <c r="G327" s="52">
        <v>500</v>
      </c>
      <c r="H327" s="96">
        <v>3</v>
      </c>
      <c r="I327" s="53">
        <f t="shared" ref="I327" si="140">H327/1.031</f>
        <v>2.9097963142580023</v>
      </c>
      <c r="J327" s="189">
        <f t="shared" ref="J327" si="141">I327/1.0204</f>
        <v>2.8516232009584499</v>
      </c>
      <c r="K327" s="143"/>
      <c r="L327" s="55">
        <f t="shared" ref="L327" si="142">SUM(H327*K327)</f>
        <v>0</v>
      </c>
      <c r="M327" s="48">
        <f t="shared" ref="M327" si="143">IF($L$8&gt;=30000,I327*K327,0)</f>
        <v>0</v>
      </c>
      <c r="N327" s="48">
        <f t="shared" ref="N327" si="144">IF($L$8&gt;=100000,K327*J327,0)</f>
        <v>0</v>
      </c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  <c r="AD327" s="140"/>
      <c r="AE327" s="140"/>
    </row>
    <row r="328" spans="1:31" s="141" customFormat="1" ht="11.1" customHeight="1" outlineLevel="2" thickBot="1">
      <c r="A328" s="52">
        <v>105050</v>
      </c>
      <c r="B328" s="404" t="s">
        <v>1846</v>
      </c>
      <c r="C328" s="404"/>
      <c r="D328" s="404"/>
      <c r="E328" s="404"/>
      <c r="F328" s="52" t="s">
        <v>2</v>
      </c>
      <c r="G328" s="52">
        <v>250</v>
      </c>
      <c r="H328" s="96">
        <v>3.2</v>
      </c>
      <c r="I328" s="53">
        <f t="shared" si="122"/>
        <v>3.1037827352085356</v>
      </c>
      <c r="J328" s="189">
        <f t="shared" si="123"/>
        <v>3.04173141435568</v>
      </c>
      <c r="K328" s="143"/>
      <c r="L328" s="55">
        <f t="shared" si="124"/>
        <v>0</v>
      </c>
      <c r="M328" s="48">
        <f t="shared" si="125"/>
        <v>0</v>
      </c>
      <c r="N328" s="48">
        <f t="shared" si="126"/>
        <v>0</v>
      </c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  <c r="AD328" s="140"/>
      <c r="AE328" s="140"/>
    </row>
    <row r="329" spans="1:31" s="138" customFormat="1" ht="14.65" customHeight="1" outlineLevel="1" thickBot="1">
      <c r="A329" s="437" t="s">
        <v>508</v>
      </c>
      <c r="B329" s="437"/>
      <c r="C329" s="437"/>
      <c r="D329" s="437"/>
      <c r="E329" s="437"/>
      <c r="F329" s="437"/>
      <c r="G329" s="437"/>
      <c r="H329" s="437"/>
      <c r="I329" s="437"/>
      <c r="J329" s="437"/>
      <c r="K329" s="137"/>
      <c r="L329" s="62"/>
      <c r="M329" s="62"/>
      <c r="N329" s="62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</row>
    <row r="330" spans="1:31" s="141" customFormat="1" ht="11.1" customHeight="1" outlineLevel="2">
      <c r="A330" s="52">
        <v>105061</v>
      </c>
      <c r="B330" s="406" t="s">
        <v>785</v>
      </c>
      <c r="C330" s="406"/>
      <c r="D330" s="406"/>
      <c r="E330" s="406"/>
      <c r="F330" s="52" t="s">
        <v>2</v>
      </c>
      <c r="G330" s="52">
        <v>30</v>
      </c>
      <c r="H330" s="96">
        <v>12</v>
      </c>
      <c r="I330" s="53">
        <f>H330/1.031</f>
        <v>11.639185257032009</v>
      </c>
      <c r="J330" s="53">
        <f>I330/1.0204</f>
        <v>11.4064928038338</v>
      </c>
      <c r="K330" s="139"/>
      <c r="L330" s="55">
        <f t="shared" ref="L330:L387" si="145">SUM(H330*K330)</f>
        <v>0</v>
      </c>
      <c r="M330" s="48">
        <f t="shared" ref="M330:M387" si="146">IF($L$8&gt;=30000,I330*K330,0)</f>
        <v>0</v>
      </c>
      <c r="N330" s="48">
        <f t="shared" ref="N330:N387" si="147">IF($L$8&gt;=100000,K330*J330,0)</f>
        <v>0</v>
      </c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  <c r="AA330" s="140"/>
      <c r="AB330" s="140"/>
      <c r="AC330" s="140"/>
      <c r="AD330" s="140"/>
      <c r="AE330" s="140"/>
    </row>
    <row r="331" spans="1:31" s="141" customFormat="1" ht="11.1" customHeight="1" outlineLevel="2">
      <c r="A331" s="52">
        <v>105062</v>
      </c>
      <c r="B331" s="406" t="s">
        <v>784</v>
      </c>
      <c r="C331" s="406"/>
      <c r="D331" s="406"/>
      <c r="E331" s="406"/>
      <c r="F331" s="52" t="s">
        <v>2</v>
      </c>
      <c r="G331" s="52">
        <v>30</v>
      </c>
      <c r="H331" s="96">
        <v>12</v>
      </c>
      <c r="I331" s="53">
        <f>H331/1.031</f>
        <v>11.639185257032009</v>
      </c>
      <c r="J331" s="53">
        <f>I331/1.0204</f>
        <v>11.4064928038338</v>
      </c>
      <c r="K331" s="145"/>
      <c r="L331" s="55">
        <f t="shared" si="145"/>
        <v>0</v>
      </c>
      <c r="M331" s="48">
        <f t="shared" si="146"/>
        <v>0</v>
      </c>
      <c r="N331" s="48">
        <f t="shared" si="147"/>
        <v>0</v>
      </c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  <c r="AD331" s="140"/>
      <c r="AE331" s="140"/>
    </row>
    <row r="332" spans="1:31" s="141" customFormat="1" ht="11.1" customHeight="1" outlineLevel="2">
      <c r="A332" s="52">
        <v>105063</v>
      </c>
      <c r="B332" s="415" t="s">
        <v>257</v>
      </c>
      <c r="C332" s="415"/>
      <c r="D332" s="415"/>
      <c r="E332" s="415"/>
      <c r="F332" s="52" t="s">
        <v>2</v>
      </c>
      <c r="G332" s="52">
        <v>30</v>
      </c>
      <c r="H332" s="96">
        <v>20</v>
      </c>
      <c r="I332" s="53">
        <f t="shared" ref="I332:I337" si="148">H332/1.031</f>
        <v>19.398642095053347</v>
      </c>
      <c r="J332" s="53">
        <f t="shared" ref="J332:J337" si="149">I332/1.0204</f>
        <v>19.010821339722998</v>
      </c>
      <c r="K332" s="142"/>
      <c r="L332" s="55">
        <f t="shared" si="145"/>
        <v>0</v>
      </c>
      <c r="M332" s="48">
        <f t="shared" si="146"/>
        <v>0</v>
      </c>
      <c r="N332" s="48">
        <f t="shared" si="147"/>
        <v>0</v>
      </c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  <c r="AD332" s="140"/>
      <c r="AE332" s="140"/>
    </row>
    <row r="333" spans="1:31" s="141" customFormat="1" ht="11.1" customHeight="1" outlineLevel="2">
      <c r="A333" s="52">
        <v>105064</v>
      </c>
      <c r="B333" s="406" t="s">
        <v>258</v>
      </c>
      <c r="C333" s="406"/>
      <c r="D333" s="406"/>
      <c r="E333" s="406"/>
      <c r="F333" s="52" t="s">
        <v>2</v>
      </c>
      <c r="G333" s="52">
        <v>30</v>
      </c>
      <c r="H333" s="96">
        <v>20</v>
      </c>
      <c r="I333" s="53">
        <f t="shared" si="148"/>
        <v>19.398642095053347</v>
      </c>
      <c r="J333" s="53">
        <f t="shared" si="149"/>
        <v>19.010821339722998</v>
      </c>
      <c r="K333" s="142"/>
      <c r="L333" s="55">
        <f t="shared" si="145"/>
        <v>0</v>
      </c>
      <c r="M333" s="48">
        <f t="shared" si="146"/>
        <v>0</v>
      </c>
      <c r="N333" s="48">
        <f t="shared" si="147"/>
        <v>0</v>
      </c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  <c r="AD333" s="140"/>
      <c r="AE333" s="140"/>
    </row>
    <row r="334" spans="1:31" s="141" customFormat="1" ht="11.1" customHeight="1" outlineLevel="2">
      <c r="A334" s="52">
        <v>105065</v>
      </c>
      <c r="B334" s="406" t="s">
        <v>259</v>
      </c>
      <c r="C334" s="406"/>
      <c r="D334" s="406"/>
      <c r="E334" s="406"/>
      <c r="F334" s="52" t="s">
        <v>2</v>
      </c>
      <c r="G334" s="52">
        <v>24</v>
      </c>
      <c r="H334" s="96">
        <v>61.5</v>
      </c>
      <c r="I334" s="53">
        <f t="shared" si="148"/>
        <v>59.650824442289043</v>
      </c>
      <c r="J334" s="53">
        <f t="shared" si="149"/>
        <v>58.458275619648219</v>
      </c>
      <c r="K334" s="142"/>
      <c r="L334" s="55">
        <f t="shared" si="145"/>
        <v>0</v>
      </c>
      <c r="M334" s="48">
        <f t="shared" si="146"/>
        <v>0</v>
      </c>
      <c r="N334" s="48">
        <f t="shared" si="147"/>
        <v>0</v>
      </c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  <c r="AA334" s="140"/>
      <c r="AB334" s="140"/>
      <c r="AC334" s="140"/>
      <c r="AD334" s="140"/>
      <c r="AE334" s="140"/>
    </row>
    <row r="335" spans="1:31" s="141" customFormat="1" ht="11.1" customHeight="1" outlineLevel="2">
      <c r="A335" s="52">
        <v>105066</v>
      </c>
      <c r="B335" s="406" t="s">
        <v>260</v>
      </c>
      <c r="C335" s="406"/>
      <c r="D335" s="406"/>
      <c r="E335" s="406"/>
      <c r="F335" s="52" t="s">
        <v>2</v>
      </c>
      <c r="G335" s="52">
        <v>24</v>
      </c>
      <c r="H335" s="96">
        <v>61.5</v>
      </c>
      <c r="I335" s="53">
        <f t="shared" si="148"/>
        <v>59.650824442289043</v>
      </c>
      <c r="J335" s="53">
        <f t="shared" si="149"/>
        <v>58.458275619648219</v>
      </c>
      <c r="K335" s="142"/>
      <c r="L335" s="55">
        <f t="shared" si="145"/>
        <v>0</v>
      </c>
      <c r="M335" s="48">
        <f t="shared" si="146"/>
        <v>0</v>
      </c>
      <c r="N335" s="48">
        <f t="shared" si="147"/>
        <v>0</v>
      </c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  <c r="AA335" s="140"/>
      <c r="AB335" s="140"/>
      <c r="AC335" s="140"/>
      <c r="AD335" s="140"/>
      <c r="AE335" s="140"/>
    </row>
    <row r="336" spans="1:31" s="141" customFormat="1" ht="11.1" customHeight="1" outlineLevel="2">
      <c r="A336" s="52">
        <v>105067</v>
      </c>
      <c r="B336" s="406" t="s">
        <v>261</v>
      </c>
      <c r="C336" s="406"/>
      <c r="D336" s="406"/>
      <c r="E336" s="406"/>
      <c r="F336" s="52" t="s">
        <v>2</v>
      </c>
      <c r="G336" s="52">
        <v>16</v>
      </c>
      <c r="H336" s="96">
        <v>47</v>
      </c>
      <c r="I336" s="53">
        <f t="shared" si="148"/>
        <v>45.586808923375365</v>
      </c>
      <c r="J336" s="53">
        <f t="shared" si="149"/>
        <v>44.675430148349044</v>
      </c>
      <c r="K336" s="142"/>
      <c r="L336" s="55">
        <f t="shared" si="145"/>
        <v>0</v>
      </c>
      <c r="M336" s="48">
        <f t="shared" si="146"/>
        <v>0</v>
      </c>
      <c r="N336" s="48">
        <f t="shared" si="147"/>
        <v>0</v>
      </c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A336" s="140"/>
      <c r="AB336" s="140"/>
      <c r="AC336" s="140"/>
      <c r="AD336" s="140"/>
      <c r="AE336" s="140"/>
    </row>
    <row r="337" spans="1:31" s="141" customFormat="1" ht="11.1" customHeight="1" outlineLevel="2">
      <c r="A337" s="52">
        <v>105068</v>
      </c>
      <c r="B337" s="406" t="s">
        <v>262</v>
      </c>
      <c r="C337" s="406"/>
      <c r="D337" s="406"/>
      <c r="E337" s="406"/>
      <c r="F337" s="52" t="s">
        <v>2</v>
      </c>
      <c r="G337" s="52">
        <v>24</v>
      </c>
      <c r="H337" s="96">
        <v>47</v>
      </c>
      <c r="I337" s="53">
        <f t="shared" si="148"/>
        <v>45.586808923375365</v>
      </c>
      <c r="J337" s="53">
        <f t="shared" si="149"/>
        <v>44.675430148349044</v>
      </c>
      <c r="K337" s="142"/>
      <c r="L337" s="55">
        <f t="shared" si="145"/>
        <v>0</v>
      </c>
      <c r="M337" s="48">
        <f t="shared" si="146"/>
        <v>0</v>
      </c>
      <c r="N337" s="48">
        <f t="shared" si="147"/>
        <v>0</v>
      </c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A337" s="140"/>
      <c r="AB337" s="140"/>
      <c r="AC337" s="140"/>
      <c r="AD337" s="140"/>
      <c r="AE337" s="140"/>
    </row>
    <row r="338" spans="1:31" s="141" customFormat="1" ht="11.1" customHeight="1" outlineLevel="2">
      <c r="A338" s="52">
        <v>105250</v>
      </c>
      <c r="B338" s="434" t="s">
        <v>1869</v>
      </c>
      <c r="C338" s="435"/>
      <c r="D338" s="436"/>
      <c r="E338" s="392"/>
      <c r="F338" s="52" t="s">
        <v>2</v>
      </c>
      <c r="G338" s="52">
        <v>50</v>
      </c>
      <c r="H338" s="96">
        <v>34</v>
      </c>
      <c r="I338" s="53">
        <f t="shared" ref="I338" si="150">H338/1.031</f>
        <v>32.977691561590689</v>
      </c>
      <c r="J338" s="53">
        <f t="shared" ref="J338" si="151">I338/1.0204</f>
        <v>32.318396277529096</v>
      </c>
      <c r="K338" s="142"/>
      <c r="L338" s="55">
        <f t="shared" ref="L338" si="152">SUM(H338*K338)</f>
        <v>0</v>
      </c>
      <c r="M338" s="48">
        <f t="shared" ref="M338" si="153">IF($L$8&gt;=30000,I338*K338,0)</f>
        <v>0</v>
      </c>
      <c r="N338" s="48">
        <f t="shared" ref="N338" si="154">IF($L$8&gt;=100000,K338*J338,0)</f>
        <v>0</v>
      </c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  <c r="AA338" s="140"/>
      <c r="AB338" s="140"/>
      <c r="AC338" s="140"/>
      <c r="AD338" s="140"/>
      <c r="AE338" s="140"/>
    </row>
    <row r="339" spans="1:31" s="141" customFormat="1" ht="11.1" customHeight="1" outlineLevel="2">
      <c r="A339" s="52">
        <v>105251</v>
      </c>
      <c r="B339" s="438" t="s">
        <v>1870</v>
      </c>
      <c r="C339" s="439"/>
      <c r="D339" s="440"/>
      <c r="E339" s="392"/>
      <c r="F339" s="52" t="s">
        <v>2</v>
      </c>
      <c r="G339" s="52">
        <v>50</v>
      </c>
      <c r="H339" s="96">
        <v>40</v>
      </c>
      <c r="I339" s="53">
        <f t="shared" ref="I339:I343" si="155">H339/1.031</f>
        <v>38.797284190106694</v>
      </c>
      <c r="J339" s="53">
        <f t="shared" ref="J339:J343" si="156">I339/1.0204</f>
        <v>38.021642679445996</v>
      </c>
      <c r="K339" s="142"/>
      <c r="L339" s="55">
        <f t="shared" ref="L339:L343" si="157">SUM(H339*K339)</f>
        <v>0</v>
      </c>
      <c r="M339" s="48">
        <f t="shared" ref="M339:M343" si="158">IF($L$8&gt;=30000,I339*K339,0)</f>
        <v>0</v>
      </c>
      <c r="N339" s="48">
        <f t="shared" ref="N339:N343" si="159">IF($L$8&gt;=100000,K339*J339,0)</f>
        <v>0</v>
      </c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  <c r="AD339" s="140"/>
      <c r="AE339" s="140"/>
    </row>
    <row r="340" spans="1:31" s="141" customFormat="1" ht="11.1" customHeight="1" outlineLevel="2">
      <c r="A340" s="52">
        <v>105252</v>
      </c>
      <c r="B340" s="438" t="s">
        <v>1871</v>
      </c>
      <c r="C340" s="439"/>
      <c r="D340" s="440"/>
      <c r="E340" s="392"/>
      <c r="F340" s="52" t="s">
        <v>2</v>
      </c>
      <c r="G340" s="52">
        <v>40</v>
      </c>
      <c r="H340" s="96">
        <v>34</v>
      </c>
      <c r="I340" s="53">
        <f t="shared" si="155"/>
        <v>32.977691561590689</v>
      </c>
      <c r="J340" s="53">
        <f t="shared" si="156"/>
        <v>32.318396277529096</v>
      </c>
      <c r="K340" s="142"/>
      <c r="L340" s="55">
        <f t="shared" si="157"/>
        <v>0</v>
      </c>
      <c r="M340" s="48">
        <f t="shared" si="158"/>
        <v>0</v>
      </c>
      <c r="N340" s="48">
        <f t="shared" si="159"/>
        <v>0</v>
      </c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  <c r="AA340" s="140"/>
      <c r="AB340" s="140"/>
      <c r="AC340" s="140"/>
      <c r="AD340" s="140"/>
      <c r="AE340" s="140"/>
    </row>
    <row r="341" spans="1:31" s="141" customFormat="1" ht="11.1" customHeight="1" outlineLevel="2">
      <c r="A341" s="52">
        <v>105253</v>
      </c>
      <c r="B341" s="438" t="s">
        <v>1872</v>
      </c>
      <c r="C341" s="439"/>
      <c r="D341" s="440"/>
      <c r="E341" s="392"/>
      <c r="F341" s="52" t="s">
        <v>2</v>
      </c>
      <c r="G341" s="52">
        <v>60</v>
      </c>
      <c r="H341" s="96">
        <v>30</v>
      </c>
      <c r="I341" s="53">
        <f t="shared" si="155"/>
        <v>29.097963142580021</v>
      </c>
      <c r="J341" s="53">
        <f t="shared" si="156"/>
        <v>28.516232009584499</v>
      </c>
      <c r="K341" s="142"/>
      <c r="L341" s="55">
        <f t="shared" si="157"/>
        <v>0</v>
      </c>
      <c r="M341" s="48">
        <f t="shared" si="158"/>
        <v>0</v>
      </c>
      <c r="N341" s="48">
        <f t="shared" si="159"/>
        <v>0</v>
      </c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  <c r="AD341" s="140"/>
      <c r="AE341" s="140"/>
    </row>
    <row r="342" spans="1:31" s="141" customFormat="1" ht="11.1" customHeight="1" outlineLevel="2">
      <c r="A342" s="52">
        <v>105254</v>
      </c>
      <c r="B342" s="438" t="s">
        <v>1873</v>
      </c>
      <c r="C342" s="439"/>
      <c r="D342" s="440"/>
      <c r="E342" s="392"/>
      <c r="F342" s="52" t="s">
        <v>2</v>
      </c>
      <c r="G342" s="52">
        <v>60</v>
      </c>
      <c r="H342" s="96">
        <v>30</v>
      </c>
      <c r="I342" s="53">
        <f t="shared" si="155"/>
        <v>29.097963142580021</v>
      </c>
      <c r="J342" s="53">
        <f t="shared" si="156"/>
        <v>28.516232009584499</v>
      </c>
      <c r="K342" s="142"/>
      <c r="L342" s="55">
        <f t="shared" si="157"/>
        <v>0</v>
      </c>
      <c r="M342" s="48">
        <f t="shared" si="158"/>
        <v>0</v>
      </c>
      <c r="N342" s="48">
        <f t="shared" si="159"/>
        <v>0</v>
      </c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  <c r="AD342" s="140"/>
      <c r="AE342" s="140"/>
    </row>
    <row r="343" spans="1:31" s="141" customFormat="1" ht="11.1" customHeight="1" outlineLevel="2">
      <c r="A343" s="52">
        <v>105255</v>
      </c>
      <c r="B343" s="438" t="s">
        <v>1874</v>
      </c>
      <c r="C343" s="439"/>
      <c r="D343" s="440"/>
      <c r="E343" s="392"/>
      <c r="F343" s="52" t="s">
        <v>2</v>
      </c>
      <c r="G343" s="52">
        <v>60</v>
      </c>
      <c r="H343" s="96">
        <v>24</v>
      </c>
      <c r="I343" s="53">
        <f t="shared" si="155"/>
        <v>23.278370514064019</v>
      </c>
      <c r="J343" s="53">
        <f t="shared" si="156"/>
        <v>22.812985607667599</v>
      </c>
      <c r="K343" s="142"/>
      <c r="L343" s="55">
        <f t="shared" si="157"/>
        <v>0</v>
      </c>
      <c r="M343" s="48">
        <f t="shared" si="158"/>
        <v>0</v>
      </c>
      <c r="N343" s="48">
        <f t="shared" si="159"/>
        <v>0</v>
      </c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  <c r="AA343" s="140"/>
      <c r="AB343" s="140"/>
      <c r="AC343" s="140"/>
      <c r="AD343" s="140"/>
      <c r="AE343" s="140"/>
    </row>
    <row r="344" spans="1:31" s="141" customFormat="1" ht="11.1" customHeight="1" outlineLevel="2">
      <c r="A344" s="98">
        <v>105069</v>
      </c>
      <c r="B344" s="405" t="s">
        <v>204</v>
      </c>
      <c r="C344" s="405"/>
      <c r="D344" s="405"/>
      <c r="E344" s="405"/>
      <c r="F344" s="98" t="s">
        <v>2</v>
      </c>
      <c r="G344" s="98">
        <v>25</v>
      </c>
      <c r="H344" s="96">
        <v>31.5</v>
      </c>
      <c r="I344" s="96">
        <f t="shared" ref="I344:I350" si="160">H344/1.031</f>
        <v>30.552861299709022</v>
      </c>
      <c r="J344" s="96">
        <f t="shared" ref="J344:J351" si="161">I344/1.0204</f>
        <v>29.942043610063724</v>
      </c>
      <c r="K344" s="142"/>
      <c r="L344" s="55">
        <f t="shared" si="145"/>
        <v>0</v>
      </c>
      <c r="M344" s="48">
        <f t="shared" si="146"/>
        <v>0</v>
      </c>
      <c r="N344" s="48">
        <f t="shared" si="147"/>
        <v>0</v>
      </c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  <c r="AA344" s="140"/>
      <c r="AB344" s="140"/>
      <c r="AC344" s="140"/>
      <c r="AD344" s="140"/>
      <c r="AE344" s="140"/>
    </row>
    <row r="345" spans="1:31" s="141" customFormat="1" ht="11.1" customHeight="1" outlineLevel="2">
      <c r="A345" s="98">
        <v>105070</v>
      </c>
      <c r="B345" s="405" t="s">
        <v>202</v>
      </c>
      <c r="C345" s="405"/>
      <c r="D345" s="405"/>
      <c r="E345" s="405"/>
      <c r="F345" s="98" t="s">
        <v>2</v>
      </c>
      <c r="G345" s="98">
        <v>10</v>
      </c>
      <c r="H345" s="96">
        <v>31</v>
      </c>
      <c r="I345" s="96">
        <f t="shared" si="160"/>
        <v>30.067895247332689</v>
      </c>
      <c r="J345" s="96">
        <f t="shared" si="161"/>
        <v>29.46677307657065</v>
      </c>
      <c r="K345" s="142"/>
      <c r="L345" s="55">
        <f t="shared" si="145"/>
        <v>0</v>
      </c>
      <c r="M345" s="48">
        <f t="shared" si="146"/>
        <v>0</v>
      </c>
      <c r="N345" s="48">
        <f t="shared" si="147"/>
        <v>0</v>
      </c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  <c r="AD345" s="140"/>
      <c r="AE345" s="140"/>
    </row>
    <row r="346" spans="1:31" s="141" customFormat="1" ht="11.1" customHeight="1" outlineLevel="2">
      <c r="A346" s="98">
        <v>105071</v>
      </c>
      <c r="B346" s="405" t="s">
        <v>88</v>
      </c>
      <c r="C346" s="405"/>
      <c r="D346" s="405"/>
      <c r="E346" s="405"/>
      <c r="F346" s="98" t="s">
        <v>2</v>
      </c>
      <c r="G346" s="98">
        <v>120</v>
      </c>
      <c r="H346" s="96">
        <v>9.5</v>
      </c>
      <c r="I346" s="96">
        <f t="shared" si="160"/>
        <v>9.214354995150341</v>
      </c>
      <c r="J346" s="96">
        <f t="shared" si="161"/>
        <v>9.0301401363684253</v>
      </c>
      <c r="K346" s="142"/>
      <c r="L346" s="60">
        <f t="shared" si="145"/>
        <v>0</v>
      </c>
      <c r="M346" s="48">
        <f t="shared" si="146"/>
        <v>0</v>
      </c>
      <c r="N346" s="48">
        <f t="shared" si="147"/>
        <v>0</v>
      </c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  <c r="AD346" s="140"/>
      <c r="AE346" s="140"/>
    </row>
    <row r="347" spans="1:31" s="141" customFormat="1" ht="11.1" customHeight="1" outlineLevel="2">
      <c r="A347" s="98">
        <v>105072</v>
      </c>
      <c r="B347" s="405" t="s">
        <v>84</v>
      </c>
      <c r="C347" s="405"/>
      <c r="D347" s="405"/>
      <c r="E347" s="405"/>
      <c r="F347" s="98" t="s">
        <v>2</v>
      </c>
      <c r="G347" s="98">
        <v>100</v>
      </c>
      <c r="H347" s="96">
        <v>10</v>
      </c>
      <c r="I347" s="96">
        <f t="shared" si="160"/>
        <v>9.6993210475266736</v>
      </c>
      <c r="J347" s="96">
        <f t="shared" si="161"/>
        <v>9.5054106698614991</v>
      </c>
      <c r="K347" s="142"/>
      <c r="L347" s="55">
        <f t="shared" si="145"/>
        <v>0</v>
      </c>
      <c r="M347" s="48">
        <f t="shared" si="146"/>
        <v>0</v>
      </c>
      <c r="N347" s="48">
        <f t="shared" si="147"/>
        <v>0</v>
      </c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  <c r="AA347" s="140"/>
      <c r="AB347" s="140"/>
      <c r="AC347" s="140"/>
      <c r="AD347" s="140"/>
      <c r="AE347" s="140"/>
    </row>
    <row r="348" spans="1:31" s="141" customFormat="1" ht="11.1" customHeight="1" outlineLevel="2">
      <c r="A348" s="98">
        <v>105073</v>
      </c>
      <c r="B348" s="405" t="s">
        <v>203</v>
      </c>
      <c r="C348" s="405"/>
      <c r="D348" s="405"/>
      <c r="E348" s="405"/>
      <c r="F348" s="98" t="s">
        <v>2</v>
      </c>
      <c r="G348" s="98">
        <v>80</v>
      </c>
      <c r="H348" s="96">
        <v>10.5</v>
      </c>
      <c r="I348" s="96">
        <f t="shared" si="160"/>
        <v>10.184287099903008</v>
      </c>
      <c r="J348" s="96">
        <f t="shared" si="161"/>
        <v>9.9806812033545746</v>
      </c>
      <c r="K348" s="142"/>
      <c r="L348" s="55">
        <f t="shared" si="145"/>
        <v>0</v>
      </c>
      <c r="M348" s="48">
        <f t="shared" si="146"/>
        <v>0</v>
      </c>
      <c r="N348" s="48">
        <f t="shared" si="147"/>
        <v>0</v>
      </c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  <c r="AA348" s="140"/>
      <c r="AB348" s="140"/>
      <c r="AC348" s="140"/>
      <c r="AD348" s="140"/>
      <c r="AE348" s="140"/>
    </row>
    <row r="349" spans="1:31" s="141" customFormat="1" ht="11.1" customHeight="1" outlineLevel="2">
      <c r="A349" s="98">
        <v>105074</v>
      </c>
      <c r="B349" s="405" t="s">
        <v>85</v>
      </c>
      <c r="C349" s="405"/>
      <c r="D349" s="405"/>
      <c r="E349" s="405"/>
      <c r="F349" s="98" t="s">
        <v>2</v>
      </c>
      <c r="G349" s="98">
        <v>80</v>
      </c>
      <c r="H349" s="96">
        <v>15</v>
      </c>
      <c r="I349" s="96">
        <f t="shared" si="160"/>
        <v>14.54898157129001</v>
      </c>
      <c r="J349" s="96">
        <f t="shared" si="161"/>
        <v>14.258116004792249</v>
      </c>
      <c r="K349" s="142"/>
      <c r="L349" s="55">
        <f t="shared" si="145"/>
        <v>0</v>
      </c>
      <c r="M349" s="48">
        <f t="shared" si="146"/>
        <v>0</v>
      </c>
      <c r="N349" s="48">
        <f t="shared" si="147"/>
        <v>0</v>
      </c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  <c r="AA349" s="140"/>
      <c r="AB349" s="140"/>
      <c r="AC349" s="140"/>
      <c r="AD349" s="140"/>
      <c r="AE349" s="140"/>
    </row>
    <row r="350" spans="1:31" s="141" customFormat="1" ht="11.1" customHeight="1" outlineLevel="2">
      <c r="A350" s="98">
        <v>105075</v>
      </c>
      <c r="B350" s="405" t="s">
        <v>89</v>
      </c>
      <c r="C350" s="405"/>
      <c r="D350" s="405"/>
      <c r="E350" s="405"/>
      <c r="F350" s="98" t="s">
        <v>2</v>
      </c>
      <c r="G350" s="98">
        <v>50</v>
      </c>
      <c r="H350" s="96">
        <v>22</v>
      </c>
      <c r="I350" s="96">
        <f t="shared" si="160"/>
        <v>21.338506304558681</v>
      </c>
      <c r="J350" s="96">
        <f t="shared" si="161"/>
        <v>20.911903473695297</v>
      </c>
      <c r="K350" s="142"/>
      <c r="L350" s="55">
        <f t="shared" si="145"/>
        <v>0</v>
      </c>
      <c r="M350" s="48">
        <f t="shared" si="146"/>
        <v>0</v>
      </c>
      <c r="N350" s="48">
        <f t="shared" si="147"/>
        <v>0</v>
      </c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  <c r="AA350" s="140"/>
      <c r="AB350" s="140"/>
      <c r="AC350" s="140"/>
      <c r="AD350" s="140"/>
      <c r="AE350" s="140"/>
    </row>
    <row r="351" spans="1:31" s="141" customFormat="1" ht="11.1" customHeight="1" outlineLevel="2">
      <c r="A351" s="98">
        <v>105079</v>
      </c>
      <c r="B351" s="405" t="s">
        <v>118</v>
      </c>
      <c r="C351" s="405"/>
      <c r="D351" s="405"/>
      <c r="E351" s="405"/>
      <c r="F351" s="98" t="s">
        <v>2</v>
      </c>
      <c r="G351" s="98">
        <v>100</v>
      </c>
      <c r="H351" s="96">
        <v>3.2</v>
      </c>
      <c r="I351" s="96">
        <f t="shared" ref="I351:I385" si="162">H351/1.031</f>
        <v>3.1037827352085356</v>
      </c>
      <c r="J351" s="96">
        <f t="shared" si="161"/>
        <v>3.04173141435568</v>
      </c>
      <c r="K351" s="142"/>
      <c r="L351" s="55">
        <f t="shared" si="145"/>
        <v>0</v>
      </c>
      <c r="M351" s="48">
        <f t="shared" si="146"/>
        <v>0</v>
      </c>
      <c r="N351" s="48">
        <f t="shared" si="147"/>
        <v>0</v>
      </c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  <c r="AA351" s="140"/>
      <c r="AB351" s="140"/>
      <c r="AC351" s="140"/>
      <c r="AD351" s="140"/>
      <c r="AE351" s="140"/>
    </row>
    <row r="352" spans="1:31" s="141" customFormat="1" ht="11.1" customHeight="1" outlineLevel="2">
      <c r="A352" s="98">
        <v>105080</v>
      </c>
      <c r="B352" s="405" t="s">
        <v>265</v>
      </c>
      <c r="C352" s="405"/>
      <c r="D352" s="405"/>
      <c r="E352" s="405"/>
      <c r="F352" s="98" t="s">
        <v>2</v>
      </c>
      <c r="G352" s="98">
        <v>30</v>
      </c>
      <c r="H352" s="96">
        <v>11.7</v>
      </c>
      <c r="I352" s="96">
        <f t="shared" si="162"/>
        <v>11.348205625606207</v>
      </c>
      <c r="J352" s="96">
        <f t="shared" ref="J352:J385" si="163">I352/1.0204</f>
        <v>11.121330483737953</v>
      </c>
      <c r="K352" s="142"/>
      <c r="L352" s="55">
        <f t="shared" si="145"/>
        <v>0</v>
      </c>
      <c r="M352" s="48">
        <f t="shared" si="146"/>
        <v>0</v>
      </c>
      <c r="N352" s="48">
        <f t="shared" si="147"/>
        <v>0</v>
      </c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</row>
    <row r="353" spans="1:31" s="141" customFormat="1" ht="11.1" customHeight="1" outlineLevel="2">
      <c r="A353" s="98">
        <v>105132</v>
      </c>
      <c r="B353" s="423" t="s">
        <v>1505</v>
      </c>
      <c r="C353" s="427"/>
      <c r="D353" s="427"/>
      <c r="E353" s="428"/>
      <c r="F353" s="98" t="s">
        <v>2</v>
      </c>
      <c r="G353" s="98">
        <v>50</v>
      </c>
      <c r="H353" s="96">
        <v>20</v>
      </c>
      <c r="I353" s="96">
        <f t="shared" si="162"/>
        <v>19.398642095053347</v>
      </c>
      <c r="J353" s="96">
        <f t="shared" si="163"/>
        <v>19.010821339722998</v>
      </c>
      <c r="K353" s="142"/>
      <c r="L353" s="55">
        <f t="shared" si="145"/>
        <v>0</v>
      </c>
      <c r="M353" s="48">
        <f t="shared" si="146"/>
        <v>0</v>
      </c>
      <c r="N353" s="48">
        <f t="shared" si="147"/>
        <v>0</v>
      </c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  <c r="AA353" s="140"/>
      <c r="AB353" s="140"/>
      <c r="AC353" s="140"/>
      <c r="AD353" s="140"/>
      <c r="AE353" s="140"/>
    </row>
    <row r="354" spans="1:31" s="141" customFormat="1" ht="11.1" customHeight="1" outlineLevel="2">
      <c r="A354" s="98">
        <v>105133</v>
      </c>
      <c r="B354" s="423" t="s">
        <v>1506</v>
      </c>
      <c r="C354" s="427"/>
      <c r="D354" s="427"/>
      <c r="E354" s="428"/>
      <c r="F354" s="98" t="s">
        <v>2</v>
      </c>
      <c r="G354" s="98">
        <v>100</v>
      </c>
      <c r="H354" s="96">
        <v>5.5</v>
      </c>
      <c r="I354" s="96">
        <f t="shared" si="162"/>
        <v>5.3346265761396703</v>
      </c>
      <c r="J354" s="96">
        <f t="shared" si="163"/>
        <v>5.2279758684238242</v>
      </c>
      <c r="K354" s="142"/>
      <c r="L354" s="55">
        <f t="shared" si="145"/>
        <v>0</v>
      </c>
      <c r="M354" s="48">
        <f t="shared" si="146"/>
        <v>0</v>
      </c>
      <c r="N354" s="48">
        <f t="shared" si="147"/>
        <v>0</v>
      </c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  <c r="AA354" s="140"/>
      <c r="AB354" s="140"/>
      <c r="AC354" s="140"/>
      <c r="AD354" s="140"/>
      <c r="AE354" s="140"/>
    </row>
    <row r="355" spans="1:31" s="141" customFormat="1" ht="11.1" customHeight="1" outlineLevel="2">
      <c r="A355" s="98">
        <v>105134</v>
      </c>
      <c r="B355" s="423" t="s">
        <v>1878</v>
      </c>
      <c r="C355" s="427"/>
      <c r="D355" s="427"/>
      <c r="E355" s="428"/>
      <c r="F355" s="98" t="s">
        <v>2</v>
      </c>
      <c r="G355" s="98">
        <v>50</v>
      </c>
      <c r="H355" s="96">
        <v>10</v>
      </c>
      <c r="I355" s="96">
        <f t="shared" si="162"/>
        <v>9.6993210475266736</v>
      </c>
      <c r="J355" s="96">
        <f t="shared" si="163"/>
        <v>9.5054106698614991</v>
      </c>
      <c r="K355" s="142"/>
      <c r="L355" s="55">
        <f t="shared" si="145"/>
        <v>0</v>
      </c>
      <c r="M355" s="48">
        <f t="shared" si="146"/>
        <v>0</v>
      </c>
      <c r="N355" s="48">
        <f t="shared" si="147"/>
        <v>0</v>
      </c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  <c r="AA355" s="140"/>
      <c r="AB355" s="140"/>
      <c r="AC355" s="140"/>
      <c r="AD355" s="140"/>
      <c r="AE355" s="140"/>
    </row>
    <row r="356" spans="1:31" s="141" customFormat="1" ht="11.1" customHeight="1" outlineLevel="2">
      <c r="A356" s="98">
        <v>105135</v>
      </c>
      <c r="B356" s="423" t="s">
        <v>1507</v>
      </c>
      <c r="C356" s="427"/>
      <c r="D356" s="427"/>
      <c r="E356" s="428"/>
      <c r="F356" s="98" t="s">
        <v>2</v>
      </c>
      <c r="G356" s="98">
        <v>50</v>
      </c>
      <c r="H356" s="96">
        <v>15</v>
      </c>
      <c r="I356" s="96">
        <f t="shared" si="162"/>
        <v>14.54898157129001</v>
      </c>
      <c r="J356" s="96">
        <f t="shared" si="163"/>
        <v>14.258116004792249</v>
      </c>
      <c r="K356" s="142"/>
      <c r="L356" s="55">
        <f t="shared" si="145"/>
        <v>0</v>
      </c>
      <c r="M356" s="48">
        <f t="shared" si="146"/>
        <v>0</v>
      </c>
      <c r="N356" s="48">
        <f t="shared" si="147"/>
        <v>0</v>
      </c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  <c r="AA356" s="140"/>
      <c r="AB356" s="140"/>
      <c r="AC356" s="140"/>
      <c r="AD356" s="140"/>
      <c r="AE356" s="140"/>
    </row>
    <row r="357" spans="1:31" s="141" customFormat="1" ht="11.1" customHeight="1" outlineLevel="2">
      <c r="A357" s="98">
        <v>105136</v>
      </c>
      <c r="B357" s="423" t="s">
        <v>1508</v>
      </c>
      <c r="C357" s="427"/>
      <c r="D357" s="427"/>
      <c r="E357" s="428"/>
      <c r="F357" s="98" t="s">
        <v>2</v>
      </c>
      <c r="G357" s="98">
        <v>80</v>
      </c>
      <c r="H357" s="96">
        <v>15</v>
      </c>
      <c r="I357" s="96">
        <f t="shared" si="162"/>
        <v>14.54898157129001</v>
      </c>
      <c r="J357" s="96">
        <f t="shared" si="163"/>
        <v>14.258116004792249</v>
      </c>
      <c r="K357" s="142"/>
      <c r="L357" s="55">
        <f t="shared" si="145"/>
        <v>0</v>
      </c>
      <c r="M357" s="48">
        <f t="shared" si="146"/>
        <v>0</v>
      </c>
      <c r="N357" s="48">
        <f t="shared" si="147"/>
        <v>0</v>
      </c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  <c r="AA357" s="140"/>
      <c r="AB357" s="140"/>
      <c r="AC357" s="140"/>
      <c r="AD357" s="140"/>
      <c r="AE357" s="140"/>
    </row>
    <row r="358" spans="1:31" s="141" customFormat="1" ht="11.1" customHeight="1" outlineLevel="2">
      <c r="A358" s="98">
        <v>105137</v>
      </c>
      <c r="B358" s="423" t="s">
        <v>1509</v>
      </c>
      <c r="C358" s="427"/>
      <c r="D358" s="427"/>
      <c r="E358" s="428"/>
      <c r="F358" s="98" t="s">
        <v>2</v>
      </c>
      <c r="G358" s="98">
        <v>100</v>
      </c>
      <c r="H358" s="96">
        <v>11.5</v>
      </c>
      <c r="I358" s="96">
        <f t="shared" si="162"/>
        <v>11.154219204655675</v>
      </c>
      <c r="J358" s="96">
        <f t="shared" si="163"/>
        <v>10.931222270340724</v>
      </c>
      <c r="K358" s="142"/>
      <c r="L358" s="55">
        <f t="shared" si="145"/>
        <v>0</v>
      </c>
      <c r="M358" s="48">
        <f t="shared" si="146"/>
        <v>0</v>
      </c>
      <c r="N358" s="48">
        <f t="shared" si="147"/>
        <v>0</v>
      </c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</row>
    <row r="359" spans="1:31" s="141" customFormat="1" ht="11.1" customHeight="1" outlineLevel="2">
      <c r="A359" s="98">
        <v>105138</v>
      </c>
      <c r="B359" s="423" t="s">
        <v>1510</v>
      </c>
      <c r="C359" s="427"/>
      <c r="D359" s="427"/>
      <c r="E359" s="428"/>
      <c r="F359" s="98" t="s">
        <v>2</v>
      </c>
      <c r="G359" s="98">
        <v>100</v>
      </c>
      <c r="H359" s="96">
        <v>8.5</v>
      </c>
      <c r="I359" s="96">
        <f t="shared" si="162"/>
        <v>8.2444228903976722</v>
      </c>
      <c r="J359" s="96">
        <f t="shared" si="163"/>
        <v>8.0795990693822741</v>
      </c>
      <c r="K359" s="142"/>
      <c r="L359" s="55">
        <f t="shared" si="145"/>
        <v>0</v>
      </c>
      <c r="M359" s="48">
        <f t="shared" si="146"/>
        <v>0</v>
      </c>
      <c r="N359" s="48">
        <f t="shared" si="147"/>
        <v>0</v>
      </c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</row>
    <row r="360" spans="1:31" s="141" customFormat="1" ht="11.1" customHeight="1" outlineLevel="2">
      <c r="A360" s="98">
        <v>105139</v>
      </c>
      <c r="B360" s="423" t="s">
        <v>1511</v>
      </c>
      <c r="C360" s="427"/>
      <c r="D360" s="427"/>
      <c r="E360" s="428"/>
      <c r="F360" s="98" t="s">
        <v>2</v>
      </c>
      <c r="G360" s="98">
        <v>50</v>
      </c>
      <c r="H360" s="96">
        <v>17</v>
      </c>
      <c r="I360" s="96">
        <f t="shared" si="162"/>
        <v>16.488845780795344</v>
      </c>
      <c r="J360" s="96">
        <f t="shared" si="163"/>
        <v>16.159198138764548</v>
      </c>
      <c r="K360" s="142"/>
      <c r="L360" s="55">
        <f t="shared" si="145"/>
        <v>0</v>
      </c>
      <c r="M360" s="48">
        <f t="shared" si="146"/>
        <v>0</v>
      </c>
      <c r="N360" s="48">
        <f t="shared" si="147"/>
        <v>0</v>
      </c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</row>
    <row r="361" spans="1:31" s="141" customFormat="1" ht="11.1" customHeight="1" outlineLevel="2">
      <c r="A361" s="98">
        <v>105140</v>
      </c>
      <c r="B361" s="423" t="s">
        <v>1512</v>
      </c>
      <c r="C361" s="427"/>
      <c r="D361" s="427"/>
      <c r="E361" s="428"/>
      <c r="F361" s="98" t="s">
        <v>2</v>
      </c>
      <c r="G361" s="98">
        <v>100</v>
      </c>
      <c r="H361" s="96">
        <v>5.5</v>
      </c>
      <c r="I361" s="96">
        <f t="shared" si="162"/>
        <v>5.3346265761396703</v>
      </c>
      <c r="J361" s="96">
        <f t="shared" si="163"/>
        <v>5.2279758684238242</v>
      </c>
      <c r="K361" s="142"/>
      <c r="L361" s="55">
        <f t="shared" si="145"/>
        <v>0</v>
      </c>
      <c r="M361" s="48">
        <f t="shared" si="146"/>
        <v>0</v>
      </c>
      <c r="N361" s="48">
        <f t="shared" si="147"/>
        <v>0</v>
      </c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  <c r="AA361" s="140"/>
      <c r="AB361" s="140"/>
      <c r="AC361" s="140"/>
      <c r="AD361" s="140"/>
      <c r="AE361" s="140"/>
    </row>
    <row r="362" spans="1:31" s="141" customFormat="1" ht="11.1" customHeight="1" outlineLevel="2">
      <c r="A362" s="98">
        <v>105141</v>
      </c>
      <c r="B362" s="423" t="s">
        <v>1513</v>
      </c>
      <c r="C362" s="427"/>
      <c r="D362" s="427"/>
      <c r="E362" s="428"/>
      <c r="F362" s="98" t="s">
        <v>2</v>
      </c>
      <c r="G362" s="98">
        <v>50</v>
      </c>
      <c r="H362" s="96">
        <v>15</v>
      </c>
      <c r="I362" s="96">
        <f t="shared" si="162"/>
        <v>14.54898157129001</v>
      </c>
      <c r="J362" s="96">
        <f t="shared" si="163"/>
        <v>14.258116004792249</v>
      </c>
      <c r="K362" s="142"/>
      <c r="L362" s="55">
        <f t="shared" si="145"/>
        <v>0</v>
      </c>
      <c r="M362" s="48">
        <f t="shared" si="146"/>
        <v>0</v>
      </c>
      <c r="N362" s="48">
        <f t="shared" si="147"/>
        <v>0</v>
      </c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  <c r="AA362" s="140"/>
      <c r="AB362" s="140"/>
      <c r="AC362" s="140"/>
      <c r="AD362" s="140"/>
      <c r="AE362" s="140"/>
    </row>
    <row r="363" spans="1:31" s="141" customFormat="1" ht="11.1" customHeight="1" outlineLevel="2">
      <c r="A363" s="52">
        <v>105114</v>
      </c>
      <c r="B363" s="429" t="s">
        <v>1109</v>
      </c>
      <c r="C363" s="429"/>
      <c r="D363" s="429"/>
      <c r="E363" s="429"/>
      <c r="F363" s="52" t="s">
        <v>2</v>
      </c>
      <c r="G363" s="52">
        <v>50</v>
      </c>
      <c r="H363" s="96">
        <v>20</v>
      </c>
      <c r="I363" s="53">
        <f t="shared" si="162"/>
        <v>19.398642095053347</v>
      </c>
      <c r="J363" s="53">
        <f t="shared" si="163"/>
        <v>19.010821339722998</v>
      </c>
      <c r="K363" s="142"/>
      <c r="L363" s="55">
        <f t="shared" si="145"/>
        <v>0</v>
      </c>
      <c r="M363" s="48">
        <f t="shared" si="146"/>
        <v>0</v>
      </c>
      <c r="N363" s="48">
        <f t="shared" si="147"/>
        <v>0</v>
      </c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  <c r="AA363" s="140"/>
      <c r="AB363" s="140"/>
      <c r="AC363" s="140"/>
      <c r="AD363" s="140"/>
      <c r="AE363" s="140"/>
    </row>
    <row r="364" spans="1:31" s="141" customFormat="1" ht="11.1" customHeight="1" outlineLevel="2">
      <c r="A364" s="52">
        <v>105115</v>
      </c>
      <c r="B364" s="429" t="s">
        <v>1110</v>
      </c>
      <c r="C364" s="429"/>
      <c r="D364" s="429"/>
      <c r="E364" s="429"/>
      <c r="F364" s="52" t="s">
        <v>2</v>
      </c>
      <c r="G364" s="52">
        <v>100</v>
      </c>
      <c r="H364" s="96">
        <v>10</v>
      </c>
      <c r="I364" s="53">
        <f t="shared" si="162"/>
        <v>9.6993210475266736</v>
      </c>
      <c r="J364" s="53">
        <f t="shared" si="163"/>
        <v>9.5054106698614991</v>
      </c>
      <c r="K364" s="142"/>
      <c r="L364" s="55">
        <f t="shared" si="145"/>
        <v>0</v>
      </c>
      <c r="M364" s="48">
        <f t="shared" si="146"/>
        <v>0</v>
      </c>
      <c r="N364" s="48">
        <f t="shared" si="147"/>
        <v>0</v>
      </c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  <c r="AA364" s="140"/>
      <c r="AB364" s="140"/>
      <c r="AC364" s="140"/>
      <c r="AD364" s="140"/>
      <c r="AE364" s="140"/>
    </row>
    <row r="365" spans="1:31" s="141" customFormat="1" ht="11.1" customHeight="1" outlineLevel="2">
      <c r="A365" s="52">
        <v>105116</v>
      </c>
      <c r="B365" s="429" t="s">
        <v>1108</v>
      </c>
      <c r="C365" s="429"/>
      <c r="D365" s="429"/>
      <c r="E365" s="429"/>
      <c r="F365" s="52" t="s">
        <v>2</v>
      </c>
      <c r="G365" s="52">
        <v>40</v>
      </c>
      <c r="H365" s="96">
        <v>15</v>
      </c>
      <c r="I365" s="53">
        <f t="shared" si="162"/>
        <v>14.54898157129001</v>
      </c>
      <c r="J365" s="53">
        <f t="shared" si="163"/>
        <v>14.258116004792249</v>
      </c>
      <c r="K365" s="142"/>
      <c r="L365" s="55">
        <f t="shared" si="145"/>
        <v>0</v>
      </c>
      <c r="M365" s="48">
        <f t="shared" si="146"/>
        <v>0</v>
      </c>
      <c r="N365" s="48">
        <f t="shared" si="147"/>
        <v>0</v>
      </c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  <c r="AA365" s="140"/>
      <c r="AB365" s="140"/>
      <c r="AC365" s="140"/>
      <c r="AD365" s="140"/>
      <c r="AE365" s="140"/>
    </row>
    <row r="366" spans="1:31" s="141" customFormat="1" ht="11.1" customHeight="1" outlineLevel="2">
      <c r="A366" s="239">
        <v>105081</v>
      </c>
      <c r="B366" s="406" t="s">
        <v>495</v>
      </c>
      <c r="C366" s="406"/>
      <c r="D366" s="406"/>
      <c r="E366" s="406"/>
      <c r="F366" s="239" t="s">
        <v>2</v>
      </c>
      <c r="G366" s="239">
        <v>150</v>
      </c>
      <c r="H366" s="376">
        <v>0</v>
      </c>
      <c r="I366" s="240">
        <f>H366/1.031</f>
        <v>0</v>
      </c>
      <c r="J366" s="53">
        <f>I366/1.0204</f>
        <v>0</v>
      </c>
      <c r="K366" s="142"/>
      <c r="L366" s="55">
        <f t="shared" si="145"/>
        <v>0</v>
      </c>
      <c r="M366" s="48">
        <f t="shared" si="146"/>
        <v>0</v>
      </c>
      <c r="N366" s="48">
        <f t="shared" si="147"/>
        <v>0</v>
      </c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  <c r="AA366" s="140"/>
      <c r="AB366" s="140"/>
      <c r="AC366" s="140"/>
      <c r="AD366" s="140"/>
      <c r="AE366" s="140"/>
    </row>
    <row r="367" spans="1:31" s="141" customFormat="1" ht="11.1" customHeight="1" outlineLevel="2">
      <c r="A367" s="52">
        <v>105083</v>
      </c>
      <c r="B367" s="406" t="s">
        <v>201</v>
      </c>
      <c r="C367" s="406"/>
      <c r="D367" s="406"/>
      <c r="E367" s="406"/>
      <c r="F367" s="52" t="s">
        <v>2</v>
      </c>
      <c r="G367" s="52">
        <v>100</v>
      </c>
      <c r="H367" s="376">
        <v>0</v>
      </c>
      <c r="I367" s="53">
        <f t="shared" si="162"/>
        <v>0</v>
      </c>
      <c r="J367" s="53">
        <f>I367/1.0204</f>
        <v>0</v>
      </c>
      <c r="K367" s="142"/>
      <c r="L367" s="55">
        <f t="shared" si="145"/>
        <v>0</v>
      </c>
      <c r="M367" s="48">
        <f t="shared" si="146"/>
        <v>0</v>
      </c>
      <c r="N367" s="48">
        <f t="shared" si="147"/>
        <v>0</v>
      </c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</row>
    <row r="368" spans="1:31" s="141" customFormat="1" ht="11.1" customHeight="1" outlineLevel="2">
      <c r="A368" s="52">
        <v>105085</v>
      </c>
      <c r="B368" s="406" t="s">
        <v>485</v>
      </c>
      <c r="C368" s="406"/>
      <c r="D368" s="406"/>
      <c r="E368" s="406"/>
      <c r="F368" s="52" t="s">
        <v>2</v>
      </c>
      <c r="G368" s="52">
        <v>90</v>
      </c>
      <c r="H368" s="376">
        <v>0</v>
      </c>
      <c r="I368" s="53">
        <f t="shared" si="162"/>
        <v>0</v>
      </c>
      <c r="J368" s="53">
        <f>I368/1.0204</f>
        <v>0</v>
      </c>
      <c r="K368" s="142"/>
      <c r="L368" s="55">
        <f t="shared" si="145"/>
        <v>0</v>
      </c>
      <c r="M368" s="48">
        <f t="shared" si="146"/>
        <v>0</v>
      </c>
      <c r="N368" s="48">
        <f t="shared" si="147"/>
        <v>0</v>
      </c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  <c r="AA368" s="140"/>
      <c r="AB368" s="140"/>
      <c r="AC368" s="140"/>
      <c r="AD368" s="140"/>
      <c r="AE368" s="140"/>
    </row>
    <row r="369" spans="1:31" s="141" customFormat="1" ht="11.1" customHeight="1" outlineLevel="2">
      <c r="A369" s="52">
        <v>105086</v>
      </c>
      <c r="B369" s="406" t="s">
        <v>486</v>
      </c>
      <c r="C369" s="406"/>
      <c r="D369" s="406"/>
      <c r="E369" s="406"/>
      <c r="F369" s="52" t="s">
        <v>2</v>
      </c>
      <c r="G369" s="52">
        <v>60</v>
      </c>
      <c r="H369" s="376">
        <v>0</v>
      </c>
      <c r="I369" s="53">
        <f t="shared" si="162"/>
        <v>0</v>
      </c>
      <c r="J369" s="53">
        <f>I369/1.0204</f>
        <v>0</v>
      </c>
      <c r="K369" s="142"/>
      <c r="L369" s="55">
        <f t="shared" si="145"/>
        <v>0</v>
      </c>
      <c r="M369" s="48">
        <f t="shared" si="146"/>
        <v>0</v>
      </c>
      <c r="N369" s="48">
        <f t="shared" si="147"/>
        <v>0</v>
      </c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  <c r="AA369" s="140"/>
      <c r="AB369" s="140"/>
      <c r="AC369" s="140"/>
      <c r="AD369" s="140"/>
      <c r="AE369" s="140"/>
    </row>
    <row r="370" spans="1:31" s="141" customFormat="1" ht="11.1" customHeight="1" outlineLevel="2">
      <c r="A370" s="98">
        <v>105188</v>
      </c>
      <c r="B370" s="423" t="s">
        <v>1455</v>
      </c>
      <c r="C370" s="427"/>
      <c r="D370" s="427"/>
      <c r="E370" s="428"/>
      <c r="F370" s="98" t="s">
        <v>2</v>
      </c>
      <c r="G370" s="98">
        <v>100</v>
      </c>
      <c r="H370" s="96">
        <v>12</v>
      </c>
      <c r="I370" s="96">
        <f t="shared" si="162"/>
        <v>11.639185257032009</v>
      </c>
      <c r="J370" s="96">
        <f>I370/1.0204</f>
        <v>11.4064928038338</v>
      </c>
      <c r="K370" s="142"/>
      <c r="L370" s="55">
        <f t="shared" si="145"/>
        <v>0</v>
      </c>
      <c r="M370" s="48">
        <f t="shared" si="146"/>
        <v>0</v>
      </c>
      <c r="N370" s="48">
        <f t="shared" si="147"/>
        <v>0</v>
      </c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  <c r="AA370" s="140"/>
      <c r="AB370" s="140"/>
      <c r="AC370" s="140"/>
      <c r="AD370" s="140"/>
      <c r="AE370" s="140"/>
    </row>
    <row r="371" spans="1:31" s="141" customFormat="1" ht="11.1" customHeight="1" outlineLevel="2">
      <c r="A371" s="52">
        <v>105087</v>
      </c>
      <c r="B371" s="406" t="s">
        <v>328</v>
      </c>
      <c r="C371" s="406"/>
      <c r="D371" s="406"/>
      <c r="E371" s="406"/>
      <c r="F371" s="52" t="s">
        <v>2</v>
      </c>
      <c r="G371" s="52">
        <v>100</v>
      </c>
      <c r="H371" s="96">
        <v>5</v>
      </c>
      <c r="I371" s="53">
        <f t="shared" si="162"/>
        <v>4.8496605237633368</v>
      </c>
      <c r="J371" s="53">
        <f t="shared" si="163"/>
        <v>4.7527053349307495</v>
      </c>
      <c r="K371" s="142"/>
      <c r="L371" s="55">
        <f t="shared" si="145"/>
        <v>0</v>
      </c>
      <c r="M371" s="48">
        <f t="shared" si="146"/>
        <v>0</v>
      </c>
      <c r="N371" s="48">
        <f t="shared" si="147"/>
        <v>0</v>
      </c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  <c r="AA371" s="140"/>
      <c r="AB371" s="140"/>
      <c r="AC371" s="140"/>
      <c r="AD371" s="140"/>
      <c r="AE371" s="140"/>
    </row>
    <row r="372" spans="1:31" s="141" customFormat="1" ht="11.1" customHeight="1" outlineLevel="2">
      <c r="A372" s="52">
        <v>105125</v>
      </c>
      <c r="B372" s="406" t="s">
        <v>1403</v>
      </c>
      <c r="C372" s="406"/>
      <c r="D372" s="406"/>
      <c r="E372" s="406"/>
      <c r="F372" s="52" t="s">
        <v>2</v>
      </c>
      <c r="G372" s="52">
        <v>100</v>
      </c>
      <c r="H372" s="96">
        <v>8.1999999999999993</v>
      </c>
      <c r="I372" s="53">
        <f>H372/1.031</f>
        <v>7.9534432589718715</v>
      </c>
      <c r="J372" s="53">
        <f>I372/1.0204</f>
        <v>7.7944367492864286</v>
      </c>
      <c r="K372" s="142"/>
      <c r="L372" s="55">
        <f t="shared" si="145"/>
        <v>0</v>
      </c>
      <c r="M372" s="48">
        <f t="shared" si="146"/>
        <v>0</v>
      </c>
      <c r="N372" s="48">
        <f t="shared" si="147"/>
        <v>0</v>
      </c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  <c r="AA372" s="140"/>
      <c r="AB372" s="140"/>
      <c r="AC372" s="140"/>
      <c r="AD372" s="140"/>
      <c r="AE372" s="140"/>
    </row>
    <row r="373" spans="1:31" s="141" customFormat="1" ht="11.1" customHeight="1" outlineLevel="2">
      <c r="A373" s="52">
        <v>105088</v>
      </c>
      <c r="B373" s="406" t="s">
        <v>1404</v>
      </c>
      <c r="C373" s="406"/>
      <c r="D373" s="406"/>
      <c r="E373" s="406"/>
      <c r="F373" s="52" t="s">
        <v>2</v>
      </c>
      <c r="G373" s="52">
        <v>100</v>
      </c>
      <c r="H373" s="96">
        <v>6.5</v>
      </c>
      <c r="I373" s="53">
        <f t="shared" si="162"/>
        <v>6.3045586808923382</v>
      </c>
      <c r="J373" s="53">
        <f t="shared" si="163"/>
        <v>6.1785169354099745</v>
      </c>
      <c r="K373" s="142"/>
      <c r="L373" s="55">
        <f t="shared" si="145"/>
        <v>0</v>
      </c>
      <c r="M373" s="48">
        <f t="shared" si="146"/>
        <v>0</v>
      </c>
      <c r="N373" s="48">
        <f t="shared" si="147"/>
        <v>0</v>
      </c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  <c r="AA373" s="140"/>
      <c r="AB373" s="140"/>
      <c r="AC373" s="140"/>
      <c r="AD373" s="140"/>
      <c r="AE373" s="140"/>
    </row>
    <row r="374" spans="1:31" s="141" customFormat="1" ht="11.1" customHeight="1" outlineLevel="2">
      <c r="A374" s="52">
        <v>105089</v>
      </c>
      <c r="B374" s="406" t="s">
        <v>329</v>
      </c>
      <c r="C374" s="406"/>
      <c r="D374" s="406"/>
      <c r="E374" s="406"/>
      <c r="F374" s="52" t="s">
        <v>2</v>
      </c>
      <c r="G374" s="52">
        <v>100</v>
      </c>
      <c r="H374" s="96">
        <v>9</v>
      </c>
      <c r="I374" s="53">
        <f t="shared" si="162"/>
        <v>8.7293889427740066</v>
      </c>
      <c r="J374" s="53">
        <f>I374/1.0204</f>
        <v>8.5548696028753497</v>
      </c>
      <c r="K374" s="142"/>
      <c r="L374" s="55">
        <f t="shared" si="145"/>
        <v>0</v>
      </c>
      <c r="M374" s="48">
        <f t="shared" si="146"/>
        <v>0</v>
      </c>
      <c r="N374" s="48">
        <f t="shared" si="147"/>
        <v>0</v>
      </c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  <c r="AA374" s="140"/>
      <c r="AB374" s="140"/>
      <c r="AC374" s="140"/>
      <c r="AD374" s="140"/>
      <c r="AE374" s="140"/>
    </row>
    <row r="375" spans="1:31" s="141" customFormat="1" ht="11.1" customHeight="1" outlineLevel="2">
      <c r="A375" s="52">
        <v>105091</v>
      </c>
      <c r="B375" s="406" t="s">
        <v>330</v>
      </c>
      <c r="C375" s="406"/>
      <c r="D375" s="406"/>
      <c r="E375" s="406"/>
      <c r="F375" s="52" t="s">
        <v>2</v>
      </c>
      <c r="G375" s="52">
        <v>50</v>
      </c>
      <c r="H375" s="96">
        <v>0</v>
      </c>
      <c r="I375" s="53">
        <f t="shared" si="162"/>
        <v>0</v>
      </c>
      <c r="J375" s="53">
        <f>I375/1.0204</f>
        <v>0</v>
      </c>
      <c r="K375" s="142"/>
      <c r="L375" s="55">
        <f t="shared" si="145"/>
        <v>0</v>
      </c>
      <c r="M375" s="48">
        <f t="shared" si="146"/>
        <v>0</v>
      </c>
      <c r="N375" s="48">
        <f t="shared" si="147"/>
        <v>0</v>
      </c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  <c r="AA375" s="140"/>
      <c r="AB375" s="140"/>
      <c r="AC375" s="140"/>
      <c r="AD375" s="140"/>
      <c r="AE375" s="140"/>
    </row>
    <row r="376" spans="1:31" s="141" customFormat="1" ht="11.1" customHeight="1" outlineLevel="2">
      <c r="A376" s="52">
        <v>105110</v>
      </c>
      <c r="B376" s="406" t="s">
        <v>951</v>
      </c>
      <c r="C376" s="406"/>
      <c r="D376" s="406"/>
      <c r="E376" s="406"/>
      <c r="F376" s="52" t="s">
        <v>2</v>
      </c>
      <c r="G376" s="52">
        <v>100</v>
      </c>
      <c r="H376" s="96">
        <v>5.5</v>
      </c>
      <c r="I376" s="53">
        <f>H376/1.031</f>
        <v>5.3346265761396703</v>
      </c>
      <c r="J376" s="53">
        <f>I376/1.0204</f>
        <v>5.2279758684238242</v>
      </c>
      <c r="K376" s="142"/>
      <c r="L376" s="55">
        <f>SUM(H376*K376)</f>
        <v>0</v>
      </c>
      <c r="M376" s="48">
        <f>IF($L$8&gt;=30000,I376*K376,0)</f>
        <v>0</v>
      </c>
      <c r="N376" s="48">
        <f>IF($L$8&gt;=100000,K376*J376,0)</f>
        <v>0</v>
      </c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  <c r="AA376" s="140"/>
      <c r="AB376" s="140"/>
      <c r="AC376" s="140"/>
      <c r="AD376" s="140"/>
      <c r="AE376" s="140"/>
    </row>
    <row r="377" spans="1:31" s="141" customFormat="1" ht="11.1" customHeight="1" outlineLevel="2">
      <c r="A377" s="52">
        <v>105111</v>
      </c>
      <c r="B377" s="406" t="s">
        <v>952</v>
      </c>
      <c r="C377" s="406"/>
      <c r="D377" s="406"/>
      <c r="E377" s="406"/>
      <c r="F377" s="52" t="s">
        <v>2</v>
      </c>
      <c r="G377" s="52">
        <v>100</v>
      </c>
      <c r="H377" s="96">
        <v>5.5</v>
      </c>
      <c r="I377" s="53">
        <f>H377/1.031</f>
        <v>5.3346265761396703</v>
      </c>
      <c r="J377" s="53">
        <f>I377/1.0204</f>
        <v>5.2279758684238242</v>
      </c>
      <c r="K377" s="142"/>
      <c r="L377" s="55">
        <f>SUM(H377*K377)</f>
        <v>0</v>
      </c>
      <c r="M377" s="48">
        <f>IF($L$8&gt;=30000,I377*K377,0)</f>
        <v>0</v>
      </c>
      <c r="N377" s="48">
        <f>IF($L$8&gt;=100000,K377*J377,0)</f>
        <v>0</v>
      </c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  <c r="AA377" s="140"/>
      <c r="AB377" s="140"/>
      <c r="AC377" s="140"/>
      <c r="AD377" s="140"/>
      <c r="AE377" s="140"/>
    </row>
    <row r="378" spans="1:31" s="141" customFormat="1" ht="11.1" customHeight="1" outlineLevel="2">
      <c r="A378" s="52">
        <v>105092</v>
      </c>
      <c r="B378" s="406" t="s">
        <v>331</v>
      </c>
      <c r="C378" s="406"/>
      <c r="D378" s="406"/>
      <c r="E378" s="406"/>
      <c r="F378" s="52" t="s">
        <v>2</v>
      </c>
      <c r="G378" s="52">
        <v>120</v>
      </c>
      <c r="H378" s="96">
        <v>9</v>
      </c>
      <c r="I378" s="53">
        <f t="shared" si="162"/>
        <v>8.7293889427740066</v>
      </c>
      <c r="J378" s="53">
        <f t="shared" si="163"/>
        <v>8.5548696028753497</v>
      </c>
      <c r="K378" s="142"/>
      <c r="L378" s="55">
        <f t="shared" si="145"/>
        <v>0</v>
      </c>
      <c r="M378" s="48">
        <f t="shared" si="146"/>
        <v>0</v>
      </c>
      <c r="N378" s="48">
        <f t="shared" si="147"/>
        <v>0</v>
      </c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  <c r="AA378" s="140"/>
      <c r="AB378" s="140"/>
      <c r="AC378" s="140"/>
      <c r="AD378" s="140"/>
      <c r="AE378" s="140"/>
    </row>
    <row r="379" spans="1:31" s="141" customFormat="1" ht="11.1" customHeight="1" outlineLevel="2">
      <c r="A379" s="52">
        <v>105093</v>
      </c>
      <c r="B379" s="406" t="s">
        <v>332</v>
      </c>
      <c r="C379" s="406"/>
      <c r="D379" s="406"/>
      <c r="E379" s="406"/>
      <c r="F379" s="52" t="s">
        <v>2</v>
      </c>
      <c r="G379" s="52">
        <v>100</v>
      </c>
      <c r="H379" s="96">
        <v>9</v>
      </c>
      <c r="I379" s="53">
        <f t="shared" si="162"/>
        <v>8.7293889427740066</v>
      </c>
      <c r="J379" s="53">
        <f t="shared" si="163"/>
        <v>8.5548696028753497</v>
      </c>
      <c r="K379" s="142"/>
      <c r="L379" s="55">
        <f t="shared" si="145"/>
        <v>0</v>
      </c>
      <c r="M379" s="48">
        <f t="shared" si="146"/>
        <v>0</v>
      </c>
      <c r="N379" s="48">
        <f t="shared" si="147"/>
        <v>0</v>
      </c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  <c r="AA379" s="140"/>
      <c r="AB379" s="140"/>
      <c r="AC379" s="140"/>
      <c r="AD379" s="140"/>
      <c r="AE379" s="140"/>
    </row>
    <row r="380" spans="1:31" s="141" customFormat="1" ht="11.1" customHeight="1" outlineLevel="2">
      <c r="A380" s="52">
        <v>105094</v>
      </c>
      <c r="B380" s="406" t="s">
        <v>333</v>
      </c>
      <c r="C380" s="406"/>
      <c r="D380" s="406"/>
      <c r="E380" s="406"/>
      <c r="F380" s="52" t="s">
        <v>2</v>
      </c>
      <c r="G380" s="52">
        <v>80</v>
      </c>
      <c r="H380" s="96">
        <v>10</v>
      </c>
      <c r="I380" s="53">
        <f t="shared" si="162"/>
        <v>9.6993210475266736</v>
      </c>
      <c r="J380" s="53">
        <f t="shared" si="163"/>
        <v>9.5054106698614991</v>
      </c>
      <c r="K380" s="142"/>
      <c r="L380" s="60">
        <f t="shared" si="145"/>
        <v>0</v>
      </c>
      <c r="M380" s="48">
        <f t="shared" si="146"/>
        <v>0</v>
      </c>
      <c r="N380" s="48">
        <f t="shared" si="147"/>
        <v>0</v>
      </c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A380" s="140"/>
      <c r="AB380" s="140"/>
      <c r="AC380" s="140"/>
      <c r="AD380" s="140"/>
      <c r="AE380" s="140"/>
    </row>
    <row r="381" spans="1:31" s="141" customFormat="1" ht="11.1" customHeight="1" outlineLevel="2">
      <c r="A381" s="52">
        <v>105108</v>
      </c>
      <c r="B381" s="408" t="s">
        <v>840</v>
      </c>
      <c r="C381" s="409"/>
      <c r="D381" s="409"/>
      <c r="E381" s="410"/>
      <c r="F381" s="52" t="s">
        <v>2</v>
      </c>
      <c r="G381" s="52">
        <v>100</v>
      </c>
      <c r="H381" s="96">
        <v>10</v>
      </c>
      <c r="I381" s="53">
        <f>H381/1.031</f>
        <v>9.6993210475266736</v>
      </c>
      <c r="J381" s="53">
        <f>I381/1.0204</f>
        <v>9.5054106698614991</v>
      </c>
      <c r="K381" s="142"/>
      <c r="L381" s="60">
        <f>SUM(H381*K381)</f>
        <v>0</v>
      </c>
      <c r="M381" s="48">
        <f>IF($L$8&gt;=30000,I381*K381,0)</f>
        <v>0</v>
      </c>
      <c r="N381" s="48">
        <f>IF($L$8&gt;=100000,K381*J381,0)</f>
        <v>0</v>
      </c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  <c r="AA381" s="140"/>
      <c r="AB381" s="140"/>
      <c r="AC381" s="140"/>
      <c r="AD381" s="140"/>
      <c r="AE381" s="140"/>
    </row>
    <row r="382" spans="1:31" s="141" customFormat="1" ht="11.1" customHeight="1" outlineLevel="2">
      <c r="A382" s="52">
        <v>105095</v>
      </c>
      <c r="B382" s="406" t="s">
        <v>334</v>
      </c>
      <c r="C382" s="406"/>
      <c r="D382" s="406"/>
      <c r="E382" s="406"/>
      <c r="F382" s="52" t="s">
        <v>2</v>
      </c>
      <c r="G382" s="52">
        <v>100</v>
      </c>
      <c r="H382" s="96">
        <v>9</v>
      </c>
      <c r="I382" s="53">
        <f t="shared" si="162"/>
        <v>8.7293889427740066</v>
      </c>
      <c r="J382" s="53">
        <f>I382/1.0204</f>
        <v>8.5548696028753497</v>
      </c>
      <c r="K382" s="142"/>
      <c r="L382" s="55">
        <f t="shared" si="145"/>
        <v>0</v>
      </c>
      <c r="M382" s="48">
        <f t="shared" si="146"/>
        <v>0</v>
      </c>
      <c r="N382" s="48">
        <f t="shared" si="147"/>
        <v>0</v>
      </c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  <c r="AA382" s="140"/>
      <c r="AB382" s="140"/>
      <c r="AC382" s="140"/>
      <c r="AD382" s="140"/>
      <c r="AE382" s="140"/>
    </row>
    <row r="383" spans="1:31" s="141" customFormat="1" ht="11.1" customHeight="1" outlineLevel="2">
      <c r="A383" s="52">
        <v>105112</v>
      </c>
      <c r="B383" s="406" t="s">
        <v>953</v>
      </c>
      <c r="C383" s="406"/>
      <c r="D383" s="406"/>
      <c r="E383" s="406"/>
      <c r="F383" s="52" t="s">
        <v>2</v>
      </c>
      <c r="G383" s="52">
        <v>100</v>
      </c>
      <c r="H383" s="96">
        <v>13</v>
      </c>
      <c r="I383" s="53">
        <f>H383/1.031</f>
        <v>12.609117361784676</v>
      </c>
      <c r="J383" s="53">
        <f>I383/1.0204</f>
        <v>12.357033870819949</v>
      </c>
      <c r="K383" s="142"/>
      <c r="L383" s="55">
        <f>SUM(H383*K383)</f>
        <v>0</v>
      </c>
      <c r="M383" s="48">
        <f>IF($L$8&gt;=30000,I383*K383,0)</f>
        <v>0</v>
      </c>
      <c r="N383" s="48">
        <f>IF($L$8&gt;=100000,K383*J383,0)</f>
        <v>0</v>
      </c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  <c r="AA383" s="140"/>
      <c r="AB383" s="140"/>
      <c r="AC383" s="140"/>
      <c r="AD383" s="140"/>
      <c r="AE383" s="140"/>
    </row>
    <row r="384" spans="1:31" s="141" customFormat="1" ht="11.1" customHeight="1" outlineLevel="2">
      <c r="A384" s="52">
        <v>105096</v>
      </c>
      <c r="B384" s="406" t="s">
        <v>335</v>
      </c>
      <c r="C384" s="406"/>
      <c r="D384" s="406"/>
      <c r="E384" s="406"/>
      <c r="F384" s="52" t="s">
        <v>2</v>
      </c>
      <c r="G384" s="52">
        <v>70</v>
      </c>
      <c r="H384" s="96">
        <v>17</v>
      </c>
      <c r="I384" s="53">
        <f t="shared" si="162"/>
        <v>16.488845780795344</v>
      </c>
      <c r="J384" s="53">
        <f t="shared" si="163"/>
        <v>16.159198138764548</v>
      </c>
      <c r="K384" s="142"/>
      <c r="L384" s="61">
        <f t="shared" si="145"/>
        <v>0</v>
      </c>
      <c r="M384" s="48">
        <f t="shared" si="146"/>
        <v>0</v>
      </c>
      <c r="N384" s="48">
        <f t="shared" si="147"/>
        <v>0</v>
      </c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</row>
    <row r="385" spans="1:31" s="141" customFormat="1" ht="11.1" customHeight="1" outlineLevel="2">
      <c r="A385" s="52">
        <v>105097</v>
      </c>
      <c r="B385" s="406" t="s">
        <v>336</v>
      </c>
      <c r="C385" s="406"/>
      <c r="D385" s="406"/>
      <c r="E385" s="406"/>
      <c r="F385" s="52" t="s">
        <v>2</v>
      </c>
      <c r="G385" s="52">
        <v>80</v>
      </c>
      <c r="H385" s="96">
        <v>10</v>
      </c>
      <c r="I385" s="53">
        <f t="shared" si="162"/>
        <v>9.6993210475266736</v>
      </c>
      <c r="J385" s="53">
        <f t="shared" si="163"/>
        <v>9.5054106698614991</v>
      </c>
      <c r="K385" s="142"/>
      <c r="L385" s="55">
        <f t="shared" si="145"/>
        <v>0</v>
      </c>
      <c r="M385" s="48">
        <f t="shared" si="146"/>
        <v>0</v>
      </c>
      <c r="N385" s="48">
        <f t="shared" si="147"/>
        <v>0</v>
      </c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A385" s="140"/>
      <c r="AB385" s="140"/>
      <c r="AC385" s="140"/>
      <c r="AD385" s="140"/>
      <c r="AE385" s="140"/>
    </row>
    <row r="386" spans="1:31" s="141" customFormat="1" ht="11.1" customHeight="1" outlineLevel="2">
      <c r="A386" s="52">
        <v>105107</v>
      </c>
      <c r="B386" s="406" t="s">
        <v>841</v>
      </c>
      <c r="C386" s="406"/>
      <c r="D386" s="406"/>
      <c r="E386" s="406"/>
      <c r="F386" s="52" t="s">
        <v>2</v>
      </c>
      <c r="G386" s="52">
        <v>100</v>
      </c>
      <c r="H386" s="96">
        <v>10</v>
      </c>
      <c r="I386" s="53">
        <f>H386/1.031</f>
        <v>9.6993210475266736</v>
      </c>
      <c r="J386" s="53">
        <f>I386/1.0204</f>
        <v>9.5054106698614991</v>
      </c>
      <c r="K386" s="142"/>
      <c r="L386" s="55">
        <f>SUM(H386*K386)</f>
        <v>0</v>
      </c>
      <c r="M386" s="48">
        <f>IF($L$8&gt;=30000,I386*K386,0)</f>
        <v>0</v>
      </c>
      <c r="N386" s="48">
        <f>IF($L$8&gt;=100000,K386*J386,0)</f>
        <v>0</v>
      </c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  <c r="AA386" s="140"/>
      <c r="AB386" s="140"/>
      <c r="AC386" s="140"/>
      <c r="AD386" s="140"/>
      <c r="AE386" s="140"/>
    </row>
    <row r="387" spans="1:31" s="141" customFormat="1" ht="11.1" customHeight="1" outlineLevel="2">
      <c r="A387" s="52">
        <v>105098</v>
      </c>
      <c r="B387" s="406" t="s">
        <v>337</v>
      </c>
      <c r="C387" s="406"/>
      <c r="D387" s="406"/>
      <c r="E387" s="406"/>
      <c r="F387" s="52" t="s">
        <v>2</v>
      </c>
      <c r="G387" s="52">
        <v>50</v>
      </c>
      <c r="H387" s="96">
        <v>15</v>
      </c>
      <c r="I387" s="53">
        <f>H387/1.031</f>
        <v>14.54898157129001</v>
      </c>
      <c r="J387" s="53">
        <f>I387/1.0204</f>
        <v>14.258116004792249</v>
      </c>
      <c r="K387" s="142"/>
      <c r="L387" s="55">
        <f t="shared" si="145"/>
        <v>0</v>
      </c>
      <c r="M387" s="48">
        <f t="shared" si="146"/>
        <v>0</v>
      </c>
      <c r="N387" s="48">
        <f t="shared" si="147"/>
        <v>0</v>
      </c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  <c r="AA387" s="140"/>
      <c r="AB387" s="140"/>
      <c r="AC387" s="140"/>
      <c r="AD387" s="140"/>
      <c r="AE387" s="140"/>
    </row>
    <row r="388" spans="1:31" s="141" customFormat="1" ht="11.1" customHeight="1" outlineLevel="2">
      <c r="A388" s="52">
        <v>105216</v>
      </c>
      <c r="B388" s="407" t="s">
        <v>1847</v>
      </c>
      <c r="C388" s="407"/>
      <c r="D388" s="407"/>
      <c r="E388" s="407"/>
      <c r="F388" s="52" t="s">
        <v>2</v>
      </c>
      <c r="G388" s="52">
        <v>50</v>
      </c>
      <c r="H388" s="96">
        <v>26.5</v>
      </c>
      <c r="I388" s="53">
        <f t="shared" ref="I388" si="164">H388/1.031</f>
        <v>25.703200775945685</v>
      </c>
      <c r="J388" s="53">
        <f t="shared" ref="J388" si="165">I388/1.0204</f>
        <v>25.189338275132972</v>
      </c>
      <c r="K388" s="142"/>
      <c r="L388" s="55">
        <f t="shared" ref="L388:L398" si="166">SUM(H388*K388)</f>
        <v>0</v>
      </c>
      <c r="M388" s="48">
        <f t="shared" ref="M388:M398" si="167">IF($L$8&gt;=30000,I388*K388,0)</f>
        <v>0</v>
      </c>
      <c r="N388" s="48">
        <f t="shared" ref="N388:N398" si="168">IF($L$8&gt;=100000,K388*J388,0)</f>
        <v>0</v>
      </c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  <c r="AA388" s="140"/>
      <c r="AB388" s="140"/>
      <c r="AC388" s="140"/>
      <c r="AD388" s="140"/>
      <c r="AE388" s="140"/>
    </row>
    <row r="389" spans="1:31" s="141" customFormat="1" ht="11.1" customHeight="1" outlineLevel="2">
      <c r="A389" s="239">
        <v>105217</v>
      </c>
      <c r="B389" s="407" t="s">
        <v>1848</v>
      </c>
      <c r="C389" s="407"/>
      <c r="D389" s="407"/>
      <c r="E389" s="407"/>
      <c r="F389" s="239" t="s">
        <v>2</v>
      </c>
      <c r="G389" s="239">
        <v>100</v>
      </c>
      <c r="H389" s="376">
        <v>11.5</v>
      </c>
      <c r="I389" s="240">
        <f>H389/1.031</f>
        <v>11.154219204655675</v>
      </c>
      <c r="J389" s="53">
        <f>I389/1.0204</f>
        <v>10.931222270340724</v>
      </c>
      <c r="K389" s="142"/>
      <c r="L389" s="55">
        <f t="shared" si="166"/>
        <v>0</v>
      </c>
      <c r="M389" s="48">
        <f t="shared" si="167"/>
        <v>0</v>
      </c>
      <c r="N389" s="48">
        <f t="shared" si="168"/>
        <v>0</v>
      </c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  <c r="AA389" s="140"/>
      <c r="AB389" s="140"/>
      <c r="AC389" s="140"/>
      <c r="AD389" s="140"/>
      <c r="AE389" s="140"/>
    </row>
    <row r="390" spans="1:31" s="141" customFormat="1" ht="11.1" customHeight="1" outlineLevel="2">
      <c r="A390" s="52">
        <v>105218</v>
      </c>
      <c r="B390" s="407" t="s">
        <v>1849</v>
      </c>
      <c r="C390" s="407"/>
      <c r="D390" s="407"/>
      <c r="E390" s="407"/>
      <c r="F390" s="52" t="s">
        <v>2</v>
      </c>
      <c r="G390" s="52">
        <v>100</v>
      </c>
      <c r="H390" s="376">
        <v>12</v>
      </c>
      <c r="I390" s="53">
        <f t="shared" ref="I390:I394" si="169">H390/1.031</f>
        <v>11.639185257032009</v>
      </c>
      <c r="J390" s="53">
        <f>I390/1.0204</f>
        <v>11.4064928038338</v>
      </c>
      <c r="K390" s="142"/>
      <c r="L390" s="55">
        <f t="shared" si="166"/>
        <v>0</v>
      </c>
      <c r="M390" s="48">
        <f t="shared" si="167"/>
        <v>0</v>
      </c>
      <c r="N390" s="48">
        <f t="shared" si="168"/>
        <v>0</v>
      </c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  <c r="AA390" s="140"/>
      <c r="AB390" s="140"/>
      <c r="AC390" s="140"/>
      <c r="AD390" s="140"/>
      <c r="AE390" s="140"/>
    </row>
    <row r="391" spans="1:31" s="141" customFormat="1" ht="11.1" customHeight="1" outlineLevel="2">
      <c r="A391" s="52">
        <v>105219</v>
      </c>
      <c r="B391" s="407" t="s">
        <v>1850</v>
      </c>
      <c r="C391" s="407"/>
      <c r="D391" s="407"/>
      <c r="E391" s="407"/>
      <c r="F391" s="52" t="s">
        <v>2</v>
      </c>
      <c r="G391" s="52">
        <v>50</v>
      </c>
      <c r="H391" s="376">
        <v>21.5</v>
      </c>
      <c r="I391" s="53">
        <f t="shared" si="169"/>
        <v>20.853540252182349</v>
      </c>
      <c r="J391" s="53">
        <f>I391/1.0204</f>
        <v>20.436632940202223</v>
      </c>
      <c r="K391" s="142"/>
      <c r="L391" s="55">
        <f t="shared" si="166"/>
        <v>0</v>
      </c>
      <c r="M391" s="48">
        <f t="shared" si="167"/>
        <v>0</v>
      </c>
      <c r="N391" s="48">
        <f t="shared" si="168"/>
        <v>0</v>
      </c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  <c r="AA391" s="140"/>
      <c r="AB391" s="140"/>
      <c r="AC391" s="140"/>
      <c r="AD391" s="140"/>
      <c r="AE391" s="140"/>
    </row>
    <row r="392" spans="1:31" s="141" customFormat="1" ht="11.1" customHeight="1" outlineLevel="2">
      <c r="A392" s="52">
        <v>105220</v>
      </c>
      <c r="B392" s="407" t="s">
        <v>1851</v>
      </c>
      <c r="C392" s="407"/>
      <c r="D392" s="407"/>
      <c r="E392" s="407"/>
      <c r="F392" s="52" t="s">
        <v>2</v>
      </c>
      <c r="G392" s="52">
        <v>25</v>
      </c>
      <c r="H392" s="376">
        <v>39</v>
      </c>
      <c r="I392" s="53">
        <f t="shared" si="169"/>
        <v>37.827352085354029</v>
      </c>
      <c r="J392" s="53">
        <f>I392/1.0204</f>
        <v>37.071101612459849</v>
      </c>
      <c r="K392" s="142"/>
      <c r="L392" s="55">
        <f t="shared" si="166"/>
        <v>0</v>
      </c>
      <c r="M392" s="48">
        <f t="shared" si="167"/>
        <v>0</v>
      </c>
      <c r="N392" s="48">
        <f t="shared" si="168"/>
        <v>0</v>
      </c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  <c r="AA392" s="140"/>
      <c r="AB392" s="140"/>
      <c r="AC392" s="140"/>
      <c r="AD392" s="140"/>
      <c r="AE392" s="140"/>
    </row>
    <row r="393" spans="1:31" s="141" customFormat="1" ht="11.1" customHeight="1" outlineLevel="2">
      <c r="A393" s="98">
        <v>105221</v>
      </c>
      <c r="B393" s="407" t="s">
        <v>1852</v>
      </c>
      <c r="C393" s="407"/>
      <c r="D393" s="407"/>
      <c r="E393" s="407"/>
      <c r="F393" s="98" t="s">
        <v>2</v>
      </c>
      <c r="G393" s="98">
        <v>100</v>
      </c>
      <c r="H393" s="96">
        <v>10</v>
      </c>
      <c r="I393" s="96">
        <f t="shared" si="169"/>
        <v>9.6993210475266736</v>
      </c>
      <c r="J393" s="96">
        <f>I393/1.0204</f>
        <v>9.5054106698614991</v>
      </c>
      <c r="K393" s="142"/>
      <c r="L393" s="55">
        <f t="shared" si="166"/>
        <v>0</v>
      </c>
      <c r="M393" s="48">
        <f t="shared" si="167"/>
        <v>0</v>
      </c>
      <c r="N393" s="48">
        <f t="shared" si="168"/>
        <v>0</v>
      </c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  <c r="AA393" s="140"/>
      <c r="AB393" s="140"/>
      <c r="AC393" s="140"/>
      <c r="AD393" s="140"/>
      <c r="AE393" s="140"/>
    </row>
    <row r="394" spans="1:31" s="141" customFormat="1" ht="11.1" customHeight="1" outlineLevel="2">
      <c r="A394" s="52">
        <v>105222</v>
      </c>
      <c r="B394" s="407" t="s">
        <v>1853</v>
      </c>
      <c r="C394" s="407"/>
      <c r="D394" s="407"/>
      <c r="E394" s="407"/>
      <c r="F394" s="52" t="s">
        <v>2</v>
      </c>
      <c r="G394" s="52">
        <v>75</v>
      </c>
      <c r="H394" s="96">
        <v>11.5</v>
      </c>
      <c r="I394" s="53">
        <f t="shared" si="169"/>
        <v>11.154219204655675</v>
      </c>
      <c r="J394" s="53">
        <f t="shared" ref="J394" si="170">I394/1.0204</f>
        <v>10.931222270340724</v>
      </c>
      <c r="K394" s="142"/>
      <c r="L394" s="55">
        <f t="shared" si="166"/>
        <v>0</v>
      </c>
      <c r="M394" s="48">
        <f t="shared" si="167"/>
        <v>0</v>
      </c>
      <c r="N394" s="48">
        <f t="shared" si="168"/>
        <v>0</v>
      </c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  <c r="AA394" s="140"/>
      <c r="AB394" s="140"/>
      <c r="AC394" s="140"/>
      <c r="AD394" s="140"/>
      <c r="AE394" s="140"/>
    </row>
    <row r="395" spans="1:31" s="141" customFormat="1" ht="11.1" customHeight="1" outlineLevel="2">
      <c r="A395" s="52">
        <v>105223</v>
      </c>
      <c r="B395" s="407" t="s">
        <v>1854</v>
      </c>
      <c r="C395" s="407"/>
      <c r="D395" s="407"/>
      <c r="E395" s="407"/>
      <c r="F395" s="52" t="s">
        <v>2</v>
      </c>
      <c r="G395" s="52">
        <v>200</v>
      </c>
      <c r="H395" s="96">
        <v>3</v>
      </c>
      <c r="I395" s="53">
        <f>H395/1.031</f>
        <v>2.9097963142580023</v>
      </c>
      <c r="J395" s="53">
        <f>I395/1.0204</f>
        <v>2.8516232009584499</v>
      </c>
      <c r="K395" s="142"/>
      <c r="L395" s="55">
        <f t="shared" si="166"/>
        <v>0</v>
      </c>
      <c r="M395" s="48">
        <f t="shared" si="167"/>
        <v>0</v>
      </c>
      <c r="N395" s="48">
        <f t="shared" si="168"/>
        <v>0</v>
      </c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  <c r="AA395" s="140"/>
      <c r="AB395" s="140"/>
      <c r="AC395" s="140"/>
      <c r="AD395" s="140"/>
      <c r="AE395" s="140"/>
    </row>
    <row r="396" spans="1:31" s="141" customFormat="1" ht="11.1" customHeight="1" outlineLevel="2">
      <c r="A396" s="52">
        <v>105224</v>
      </c>
      <c r="B396" s="407" t="s">
        <v>1855</v>
      </c>
      <c r="C396" s="407"/>
      <c r="D396" s="407"/>
      <c r="E396" s="407"/>
      <c r="F396" s="52" t="s">
        <v>2</v>
      </c>
      <c r="G396" s="52">
        <v>50</v>
      </c>
      <c r="H396" s="96">
        <v>20</v>
      </c>
      <c r="I396" s="53">
        <f t="shared" ref="I396:I398" si="171">H396/1.031</f>
        <v>19.398642095053347</v>
      </c>
      <c r="J396" s="53">
        <f t="shared" ref="J396" si="172">I396/1.0204</f>
        <v>19.010821339722998</v>
      </c>
      <c r="K396" s="142"/>
      <c r="L396" s="55">
        <f t="shared" si="166"/>
        <v>0</v>
      </c>
      <c r="M396" s="48">
        <f t="shared" si="167"/>
        <v>0</v>
      </c>
      <c r="N396" s="48">
        <f t="shared" si="168"/>
        <v>0</v>
      </c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  <c r="AA396" s="140"/>
      <c r="AB396" s="140"/>
      <c r="AC396" s="140"/>
      <c r="AD396" s="140"/>
      <c r="AE396" s="140"/>
    </row>
    <row r="397" spans="1:31" s="141" customFormat="1" ht="11.1" customHeight="1" outlineLevel="2">
      <c r="A397" s="52">
        <v>105225</v>
      </c>
      <c r="B397" s="407" t="s">
        <v>1856</v>
      </c>
      <c r="C397" s="407"/>
      <c r="D397" s="407"/>
      <c r="E397" s="407"/>
      <c r="F397" s="52" t="s">
        <v>2</v>
      </c>
      <c r="G397" s="52">
        <v>250</v>
      </c>
      <c r="H397" s="96">
        <v>3.5</v>
      </c>
      <c r="I397" s="53">
        <f t="shared" si="171"/>
        <v>3.3947623666343358</v>
      </c>
      <c r="J397" s="53">
        <f>I397/1.0204</f>
        <v>3.326893734451525</v>
      </c>
      <c r="K397" s="142"/>
      <c r="L397" s="55">
        <f t="shared" si="166"/>
        <v>0</v>
      </c>
      <c r="M397" s="48">
        <f t="shared" si="167"/>
        <v>0</v>
      </c>
      <c r="N397" s="48">
        <f t="shared" si="168"/>
        <v>0</v>
      </c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  <c r="AA397" s="140"/>
      <c r="AB397" s="140"/>
      <c r="AC397" s="140"/>
      <c r="AD397" s="140"/>
      <c r="AE397" s="140"/>
    </row>
    <row r="398" spans="1:31" s="141" customFormat="1" ht="11.1" customHeight="1" outlineLevel="2">
      <c r="A398" s="52">
        <v>105226</v>
      </c>
      <c r="B398" s="407" t="s">
        <v>1857</v>
      </c>
      <c r="C398" s="407"/>
      <c r="D398" s="407"/>
      <c r="E398" s="407"/>
      <c r="F398" s="52" t="s">
        <v>2</v>
      </c>
      <c r="G398" s="52">
        <v>200</v>
      </c>
      <c r="H398" s="96">
        <v>5</v>
      </c>
      <c r="I398" s="53">
        <f t="shared" si="171"/>
        <v>4.8496605237633368</v>
      </c>
      <c r="J398" s="53">
        <f>I398/1.0204</f>
        <v>4.7527053349307495</v>
      </c>
      <c r="K398" s="142"/>
      <c r="L398" s="55">
        <f t="shared" si="166"/>
        <v>0</v>
      </c>
      <c r="M398" s="48">
        <f t="shared" si="167"/>
        <v>0</v>
      </c>
      <c r="N398" s="48">
        <f t="shared" si="168"/>
        <v>0</v>
      </c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  <c r="AA398" s="140"/>
      <c r="AB398" s="140"/>
      <c r="AC398" s="140"/>
      <c r="AD398" s="140"/>
      <c r="AE398" s="140"/>
    </row>
    <row r="399" spans="1:31" s="141" customFormat="1" ht="11.1" customHeight="1" outlineLevel="2">
      <c r="A399" s="52">
        <v>105227</v>
      </c>
      <c r="B399" s="407" t="s">
        <v>1858</v>
      </c>
      <c r="C399" s="407"/>
      <c r="D399" s="407"/>
      <c r="E399" s="407"/>
      <c r="F399" s="52" t="s">
        <v>2</v>
      </c>
      <c r="G399" s="52">
        <v>200</v>
      </c>
      <c r="H399" s="96">
        <v>6</v>
      </c>
      <c r="I399" s="53">
        <f>H399/1.031</f>
        <v>5.8195926285160047</v>
      </c>
      <c r="J399" s="53">
        <f>I399/1.0204</f>
        <v>5.7032464019168998</v>
      </c>
      <c r="K399" s="142"/>
      <c r="L399" s="55">
        <f>SUM(H399*K399)</f>
        <v>0</v>
      </c>
      <c r="M399" s="48">
        <f>IF($L$8&gt;=30000,I399*K399,0)</f>
        <v>0</v>
      </c>
      <c r="N399" s="48">
        <f>IF($L$8&gt;=100000,K399*J399,0)</f>
        <v>0</v>
      </c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  <c r="AA399" s="140"/>
      <c r="AB399" s="140"/>
      <c r="AC399" s="140"/>
      <c r="AD399" s="140"/>
      <c r="AE399" s="140"/>
    </row>
    <row r="400" spans="1:31" s="141" customFormat="1" ht="11.1" customHeight="1" outlineLevel="2">
      <c r="A400" s="52">
        <v>105228</v>
      </c>
      <c r="B400" s="407" t="s">
        <v>1859</v>
      </c>
      <c r="C400" s="407"/>
      <c r="D400" s="407"/>
      <c r="E400" s="407"/>
      <c r="F400" s="52" t="s">
        <v>2</v>
      </c>
      <c r="G400" s="52">
        <v>200</v>
      </c>
      <c r="H400" s="96">
        <v>7</v>
      </c>
      <c r="I400" s="53">
        <f>H400/1.031</f>
        <v>6.7895247332686717</v>
      </c>
      <c r="J400" s="53">
        <f>I400/1.0204</f>
        <v>6.6537874689030501</v>
      </c>
      <c r="K400" s="142"/>
      <c r="L400" s="55">
        <f>SUM(H400*K400)</f>
        <v>0</v>
      </c>
      <c r="M400" s="48">
        <f>IF($L$8&gt;=30000,I400*K400,0)</f>
        <v>0</v>
      </c>
      <c r="N400" s="48">
        <f>IF($L$8&gt;=100000,K400*J400,0)</f>
        <v>0</v>
      </c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  <c r="AA400" s="140"/>
      <c r="AB400" s="140"/>
      <c r="AC400" s="140"/>
      <c r="AD400" s="140"/>
      <c r="AE400" s="140"/>
    </row>
    <row r="401" spans="1:31" s="141" customFormat="1" ht="11.1" customHeight="1" outlineLevel="2">
      <c r="A401" s="52">
        <v>105229</v>
      </c>
      <c r="B401" s="407" t="s">
        <v>1860</v>
      </c>
      <c r="C401" s="407"/>
      <c r="D401" s="407"/>
      <c r="E401" s="407"/>
      <c r="F401" s="52" t="s">
        <v>2</v>
      </c>
      <c r="G401" s="52">
        <v>100</v>
      </c>
      <c r="H401" s="96">
        <v>7.5</v>
      </c>
      <c r="I401" s="53">
        <f t="shared" ref="I401:I403" si="173">H401/1.031</f>
        <v>7.2744907856450052</v>
      </c>
      <c r="J401" s="53">
        <f t="shared" ref="J401:J403" si="174">I401/1.0204</f>
        <v>7.1290580023961247</v>
      </c>
      <c r="K401" s="142"/>
      <c r="L401" s="55">
        <f t="shared" ref="L401:L403" si="175">SUM(H401*K401)</f>
        <v>0</v>
      </c>
      <c r="M401" s="48">
        <f t="shared" ref="M401:M403" si="176">IF($L$8&gt;=30000,I401*K401,0)</f>
        <v>0</v>
      </c>
      <c r="N401" s="48">
        <f t="shared" ref="N401:N403" si="177">IF($L$8&gt;=100000,K401*J401,0)</f>
        <v>0</v>
      </c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  <c r="AA401" s="140"/>
      <c r="AB401" s="140"/>
      <c r="AC401" s="140"/>
      <c r="AD401" s="140"/>
      <c r="AE401" s="140"/>
    </row>
    <row r="402" spans="1:31" s="141" customFormat="1" ht="11.1" customHeight="1" outlineLevel="2">
      <c r="A402" s="52">
        <v>105230</v>
      </c>
      <c r="B402" s="407" t="s">
        <v>1861</v>
      </c>
      <c r="C402" s="407"/>
      <c r="D402" s="407"/>
      <c r="E402" s="407"/>
      <c r="F402" s="52" t="s">
        <v>2</v>
      </c>
      <c r="G402" s="52">
        <v>100</v>
      </c>
      <c r="H402" s="96">
        <v>10</v>
      </c>
      <c r="I402" s="53">
        <f t="shared" si="173"/>
        <v>9.6993210475266736</v>
      </c>
      <c r="J402" s="53">
        <f t="shared" si="174"/>
        <v>9.5054106698614991</v>
      </c>
      <c r="K402" s="142"/>
      <c r="L402" s="55">
        <f t="shared" si="175"/>
        <v>0</v>
      </c>
      <c r="M402" s="48">
        <f t="shared" si="176"/>
        <v>0</v>
      </c>
      <c r="N402" s="48">
        <f t="shared" si="177"/>
        <v>0</v>
      </c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  <c r="AA402" s="140"/>
      <c r="AB402" s="140"/>
      <c r="AC402" s="140"/>
      <c r="AD402" s="140"/>
      <c r="AE402" s="140"/>
    </row>
    <row r="403" spans="1:31" s="141" customFormat="1" ht="11.1" customHeight="1" outlineLevel="2">
      <c r="A403" s="52">
        <v>105231</v>
      </c>
      <c r="B403" s="407" t="s">
        <v>1862</v>
      </c>
      <c r="C403" s="407"/>
      <c r="D403" s="407"/>
      <c r="E403" s="407"/>
      <c r="F403" s="52" t="s">
        <v>2</v>
      </c>
      <c r="G403" s="52">
        <v>150</v>
      </c>
      <c r="H403" s="96">
        <v>7</v>
      </c>
      <c r="I403" s="53">
        <f t="shared" si="173"/>
        <v>6.7895247332686717</v>
      </c>
      <c r="J403" s="53">
        <f t="shared" si="174"/>
        <v>6.6537874689030501</v>
      </c>
      <c r="K403" s="142"/>
      <c r="L403" s="60">
        <f t="shared" si="175"/>
        <v>0</v>
      </c>
      <c r="M403" s="48">
        <f t="shared" si="176"/>
        <v>0</v>
      </c>
      <c r="N403" s="48">
        <f t="shared" si="177"/>
        <v>0</v>
      </c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A403" s="140"/>
      <c r="AB403" s="140"/>
      <c r="AC403" s="140"/>
      <c r="AD403" s="140"/>
      <c r="AE403" s="140"/>
    </row>
    <row r="404" spans="1:31" s="141" customFormat="1" ht="11.1" customHeight="1" outlineLevel="2">
      <c r="A404" s="52">
        <v>105232</v>
      </c>
      <c r="B404" s="407" t="s">
        <v>1863</v>
      </c>
      <c r="C404" s="407"/>
      <c r="D404" s="407"/>
      <c r="E404" s="407"/>
      <c r="F404" s="52" t="s">
        <v>2</v>
      </c>
      <c r="G404" s="52">
        <v>100</v>
      </c>
      <c r="H404" s="96">
        <v>7.5</v>
      </c>
      <c r="I404" s="53">
        <f>H404/1.031</f>
        <v>7.2744907856450052</v>
      </c>
      <c r="J404" s="53">
        <f>I404/1.0204</f>
        <v>7.1290580023961247</v>
      </c>
      <c r="K404" s="142"/>
      <c r="L404" s="60">
        <f>SUM(H404*K404)</f>
        <v>0</v>
      </c>
      <c r="M404" s="48">
        <f>IF($L$8&gt;=30000,I404*K404,0)</f>
        <v>0</v>
      </c>
      <c r="N404" s="48">
        <f>IF($L$8&gt;=100000,K404*J404,0)</f>
        <v>0</v>
      </c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  <c r="AA404" s="140"/>
      <c r="AB404" s="140"/>
      <c r="AC404" s="140"/>
      <c r="AD404" s="140"/>
      <c r="AE404" s="140"/>
    </row>
    <row r="405" spans="1:31" s="141" customFormat="1" ht="11.1" customHeight="1" outlineLevel="2">
      <c r="A405" s="52">
        <v>105233</v>
      </c>
      <c r="B405" s="407" t="s">
        <v>1864</v>
      </c>
      <c r="C405" s="407"/>
      <c r="D405" s="407"/>
      <c r="E405" s="407"/>
      <c r="F405" s="52" t="s">
        <v>2</v>
      </c>
      <c r="G405" s="52">
        <v>100</v>
      </c>
      <c r="H405" s="96">
        <v>11.5</v>
      </c>
      <c r="I405" s="53">
        <f t="shared" ref="I405" si="178">H405/1.031</f>
        <v>11.154219204655675</v>
      </c>
      <c r="J405" s="53">
        <f>I405/1.0204</f>
        <v>10.931222270340724</v>
      </c>
      <c r="K405" s="142"/>
      <c r="L405" s="55">
        <f t="shared" ref="L405" si="179">SUM(H405*K405)</f>
        <v>0</v>
      </c>
      <c r="M405" s="48">
        <f t="shared" ref="M405" si="180">IF($L$8&gt;=30000,I405*K405,0)</f>
        <v>0</v>
      </c>
      <c r="N405" s="48">
        <f t="shared" ref="N405" si="181">IF($L$8&gt;=100000,K405*J405,0)</f>
        <v>0</v>
      </c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  <c r="AA405" s="140"/>
      <c r="AB405" s="140"/>
      <c r="AC405" s="140"/>
      <c r="AD405" s="140"/>
      <c r="AE405" s="140"/>
    </row>
    <row r="406" spans="1:31" s="141" customFormat="1" ht="11.1" customHeight="1" outlineLevel="2">
      <c r="A406" s="52">
        <v>105234</v>
      </c>
      <c r="B406" s="407" t="s">
        <v>1865</v>
      </c>
      <c r="C406" s="407"/>
      <c r="D406" s="407"/>
      <c r="E406" s="407"/>
      <c r="F406" s="52" t="s">
        <v>2</v>
      </c>
      <c r="G406" s="52">
        <v>50</v>
      </c>
      <c r="H406" s="96">
        <v>19</v>
      </c>
      <c r="I406" s="53">
        <f>H406/1.031</f>
        <v>18.428709990300682</v>
      </c>
      <c r="J406" s="53">
        <f>I406/1.0204</f>
        <v>18.060280272736851</v>
      </c>
      <c r="K406" s="142"/>
      <c r="L406" s="55">
        <f>SUM(H406*K406)</f>
        <v>0</v>
      </c>
      <c r="M406" s="48">
        <f>IF($L$8&gt;=30000,I406*K406,0)</f>
        <v>0</v>
      </c>
      <c r="N406" s="48">
        <f>IF($L$8&gt;=100000,K406*J406,0)</f>
        <v>0</v>
      </c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  <c r="AA406" s="140"/>
      <c r="AB406" s="140"/>
      <c r="AC406" s="140"/>
      <c r="AD406" s="140"/>
      <c r="AE406" s="140"/>
    </row>
    <row r="407" spans="1:31" s="141" customFormat="1" ht="11.1" customHeight="1" outlineLevel="2">
      <c r="A407" s="52">
        <v>105235</v>
      </c>
      <c r="B407" s="407" t="s">
        <v>1866</v>
      </c>
      <c r="C407" s="407"/>
      <c r="D407" s="407"/>
      <c r="E407" s="407"/>
      <c r="F407" s="52" t="s">
        <v>2</v>
      </c>
      <c r="G407" s="52">
        <v>100</v>
      </c>
      <c r="H407" s="96">
        <v>8.5</v>
      </c>
      <c r="I407" s="53">
        <f t="shared" ref="I407:I408" si="182">H407/1.031</f>
        <v>8.2444228903976722</v>
      </c>
      <c r="J407" s="53">
        <f t="shared" ref="J407:J408" si="183">I407/1.0204</f>
        <v>8.0795990693822741</v>
      </c>
      <c r="K407" s="142"/>
      <c r="L407" s="61">
        <f t="shared" ref="L407:L408" si="184">SUM(H407*K407)</f>
        <v>0</v>
      </c>
      <c r="M407" s="48">
        <f t="shared" ref="M407:M408" si="185">IF($L$8&gt;=30000,I407*K407,0)</f>
        <v>0</v>
      </c>
      <c r="N407" s="48">
        <f t="shared" ref="N407:N408" si="186">IF($L$8&gt;=100000,K407*J407,0)</f>
        <v>0</v>
      </c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  <c r="AA407" s="140"/>
      <c r="AB407" s="140"/>
      <c r="AC407" s="140"/>
      <c r="AD407" s="140"/>
      <c r="AE407" s="140"/>
    </row>
    <row r="408" spans="1:31" s="141" customFormat="1" ht="11.1" customHeight="1" outlineLevel="2">
      <c r="A408" s="52">
        <v>105236</v>
      </c>
      <c r="B408" s="407" t="s">
        <v>1867</v>
      </c>
      <c r="C408" s="407"/>
      <c r="D408" s="407"/>
      <c r="E408" s="407"/>
      <c r="F408" s="52" t="s">
        <v>2</v>
      </c>
      <c r="G408" s="52">
        <v>200</v>
      </c>
      <c r="H408" s="96">
        <v>9.5</v>
      </c>
      <c r="I408" s="53">
        <f t="shared" si="182"/>
        <v>9.214354995150341</v>
      </c>
      <c r="J408" s="53">
        <f t="shared" si="183"/>
        <v>9.0301401363684253</v>
      </c>
      <c r="K408" s="142"/>
      <c r="L408" s="55">
        <f t="shared" si="184"/>
        <v>0</v>
      </c>
      <c r="M408" s="48">
        <f t="shared" si="185"/>
        <v>0</v>
      </c>
      <c r="N408" s="48">
        <f t="shared" si="186"/>
        <v>0</v>
      </c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  <c r="AA408" s="140"/>
      <c r="AB408" s="140"/>
      <c r="AC408" s="140"/>
      <c r="AD408" s="140"/>
      <c r="AE408" s="140"/>
    </row>
    <row r="409" spans="1:31" s="141" customFormat="1" ht="11.1" customHeight="1" outlineLevel="2">
      <c r="A409" s="52">
        <v>105237</v>
      </c>
      <c r="B409" s="407" t="s">
        <v>1868</v>
      </c>
      <c r="C409" s="407"/>
      <c r="D409" s="407"/>
      <c r="E409" s="407"/>
      <c r="F409" s="52" t="s">
        <v>2</v>
      </c>
      <c r="G409" s="52">
        <v>50</v>
      </c>
      <c r="H409" s="96">
        <v>17</v>
      </c>
      <c r="I409" s="53">
        <f>H409/1.031</f>
        <v>16.488845780795344</v>
      </c>
      <c r="J409" s="53">
        <f>I409/1.0204</f>
        <v>16.159198138764548</v>
      </c>
      <c r="K409" s="142"/>
      <c r="L409" s="55">
        <f>SUM(H409*K409)</f>
        <v>0</v>
      </c>
      <c r="M409" s="48">
        <f>IF($L$8&gt;=30000,I409*K409,0)</f>
        <v>0</v>
      </c>
      <c r="N409" s="48">
        <f>IF($L$8&gt;=100000,K409*J409,0)</f>
        <v>0</v>
      </c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  <c r="AA409" s="140"/>
      <c r="AB409" s="140"/>
      <c r="AC409" s="140"/>
      <c r="AD409" s="140"/>
      <c r="AE409" s="140"/>
    </row>
    <row r="410" spans="1:31" s="141" customFormat="1" ht="11.1" customHeight="1" outlineLevel="1">
      <c r="A410" s="52">
        <v>106010</v>
      </c>
      <c r="B410" s="406" t="s">
        <v>22</v>
      </c>
      <c r="C410" s="406"/>
      <c r="D410" s="406"/>
      <c r="E410" s="406"/>
      <c r="F410" s="52" t="s">
        <v>2</v>
      </c>
      <c r="G410" s="52">
        <v>500</v>
      </c>
      <c r="H410" s="96">
        <v>4.5</v>
      </c>
      <c r="I410" s="53">
        <f>H410/1.031</f>
        <v>4.3646944713870033</v>
      </c>
      <c r="J410" s="189">
        <f t="shared" ref="J410" si="187">I410/1.0204</f>
        <v>4.2774348014376748</v>
      </c>
      <c r="K410" s="142"/>
      <c r="L410" s="55">
        <f>SUM(H410*K410)</f>
        <v>0</v>
      </c>
      <c r="M410" s="48">
        <f>IF($L$8&gt;=30000,I410*K410,0)</f>
        <v>0</v>
      </c>
      <c r="N410" s="48">
        <f>IF($L$8&gt;=100000,K410*J410,0)</f>
        <v>0</v>
      </c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  <c r="AA410" s="140"/>
      <c r="AB410" s="140"/>
      <c r="AC410" s="140"/>
      <c r="AD410" s="140"/>
      <c r="AE410" s="140"/>
    </row>
    <row r="411" spans="1:31" s="141" customFormat="1" ht="11.1" customHeight="1" outlineLevel="1">
      <c r="A411" s="52">
        <v>106011</v>
      </c>
      <c r="B411" s="406" t="s">
        <v>801</v>
      </c>
      <c r="C411" s="406"/>
      <c r="D411" s="406"/>
      <c r="E411" s="406"/>
      <c r="F411" s="52" t="s">
        <v>2</v>
      </c>
      <c r="G411" s="52">
        <v>500</v>
      </c>
      <c r="H411" s="96">
        <v>4</v>
      </c>
      <c r="I411" s="53">
        <f t="shared" ref="I411:I422" si="188">H411/1.031</f>
        <v>3.8797284190106698</v>
      </c>
      <c r="J411" s="189">
        <f t="shared" ref="J411:J423" si="189">I411/1.0204</f>
        <v>3.8021642679446002</v>
      </c>
      <c r="K411" s="142"/>
      <c r="L411" s="55">
        <f>SUM(H411*K411)</f>
        <v>0</v>
      </c>
      <c r="M411" s="48">
        <f>IF($L$8&gt;=30000,I411*K411,0)</f>
        <v>0</v>
      </c>
      <c r="N411" s="48">
        <f>IF($L$8&gt;=100000,K411*J411,0)</f>
        <v>0</v>
      </c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  <c r="AA411" s="140"/>
      <c r="AB411" s="140"/>
      <c r="AC411" s="140"/>
      <c r="AD411" s="140"/>
      <c r="AE411" s="140"/>
    </row>
    <row r="412" spans="1:31" s="141" customFormat="1" ht="11.1" customHeight="1" outlineLevel="1">
      <c r="A412" s="52">
        <v>106012</v>
      </c>
      <c r="B412" s="406" t="s">
        <v>346</v>
      </c>
      <c r="C412" s="406"/>
      <c r="D412" s="406"/>
      <c r="E412" s="406"/>
      <c r="F412" s="52" t="s">
        <v>2</v>
      </c>
      <c r="G412" s="52">
        <v>1000</v>
      </c>
      <c r="H412" s="96">
        <v>1.8</v>
      </c>
      <c r="I412" s="53">
        <f t="shared" si="188"/>
        <v>1.7458777885548014</v>
      </c>
      <c r="J412" s="189">
        <f t="shared" si="189"/>
        <v>1.71097392057507</v>
      </c>
      <c r="K412" s="142"/>
      <c r="L412" s="55">
        <f t="shared" ref="L412:L429" si="190">SUM(H412*K412)</f>
        <v>0</v>
      </c>
      <c r="M412" s="48">
        <f t="shared" ref="M412:M429" si="191">IF($L$8&gt;=30000,I412*K412,0)</f>
        <v>0</v>
      </c>
      <c r="N412" s="48">
        <f t="shared" ref="N412:N429" si="192">IF($L$8&gt;=100000,K412*J412,0)</f>
        <v>0</v>
      </c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  <c r="AA412" s="140"/>
      <c r="AB412" s="140"/>
      <c r="AC412" s="140"/>
      <c r="AD412" s="140"/>
      <c r="AE412" s="140"/>
    </row>
    <row r="413" spans="1:31" s="141" customFormat="1" ht="11.1" customHeight="1" outlineLevel="1">
      <c r="A413" s="52">
        <v>106013</v>
      </c>
      <c r="B413" s="406" t="s">
        <v>802</v>
      </c>
      <c r="C413" s="406"/>
      <c r="D413" s="406"/>
      <c r="E413" s="406"/>
      <c r="F413" s="52" t="s">
        <v>2</v>
      </c>
      <c r="G413" s="52">
        <v>500</v>
      </c>
      <c r="H413" s="96">
        <v>2.1</v>
      </c>
      <c r="I413" s="53">
        <f t="shared" si="188"/>
        <v>2.0368574199806018</v>
      </c>
      <c r="J413" s="189">
        <f t="shared" si="189"/>
        <v>1.9961362406709151</v>
      </c>
      <c r="K413" s="142"/>
      <c r="L413" s="55">
        <f t="shared" si="190"/>
        <v>0</v>
      </c>
      <c r="M413" s="48">
        <f t="shared" si="191"/>
        <v>0</v>
      </c>
      <c r="N413" s="48">
        <f t="shared" si="192"/>
        <v>0</v>
      </c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  <c r="AA413" s="140"/>
      <c r="AB413" s="140"/>
      <c r="AC413" s="140"/>
      <c r="AD413" s="140"/>
      <c r="AE413" s="140"/>
    </row>
    <row r="414" spans="1:31" s="141" customFormat="1" ht="11.1" customHeight="1" outlineLevel="1">
      <c r="A414" s="52">
        <v>106014</v>
      </c>
      <c r="B414" s="406" t="s">
        <v>803</v>
      </c>
      <c r="C414" s="406"/>
      <c r="D414" s="406"/>
      <c r="E414" s="406"/>
      <c r="F414" s="52" t="s">
        <v>2</v>
      </c>
      <c r="G414" s="52">
        <v>300</v>
      </c>
      <c r="H414" s="96">
        <v>5.2</v>
      </c>
      <c r="I414" s="53">
        <f t="shared" ref="I414:I415" si="193">H414/1.031</f>
        <v>5.0436469447138705</v>
      </c>
      <c r="J414" s="189">
        <f t="shared" ref="J414:J415" si="194">I414/1.0204</f>
        <v>4.9428135483279796</v>
      </c>
      <c r="K414" s="142"/>
      <c r="L414" s="55">
        <f t="shared" ref="L414:L415" si="195">SUM(H414*K414)</f>
        <v>0</v>
      </c>
      <c r="M414" s="48">
        <f t="shared" ref="M414:M415" si="196">IF($L$8&gt;=30000,I414*K414,0)</f>
        <v>0</v>
      </c>
      <c r="N414" s="48">
        <f t="shared" ref="N414:N415" si="197">IF($L$8&gt;=100000,K414*J414,0)</f>
        <v>0</v>
      </c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  <c r="AA414" s="140"/>
      <c r="AB414" s="140"/>
      <c r="AC414" s="140"/>
      <c r="AD414" s="140"/>
      <c r="AE414" s="140"/>
    </row>
    <row r="415" spans="1:31" s="141" customFormat="1" ht="11.1" customHeight="1" outlineLevel="1">
      <c r="A415" s="52">
        <v>106029</v>
      </c>
      <c r="B415" s="452" t="s">
        <v>1843</v>
      </c>
      <c r="C415" s="452"/>
      <c r="D415" s="452"/>
      <c r="E415" s="452"/>
      <c r="F415" s="52" t="s">
        <v>2</v>
      </c>
      <c r="G415" s="52">
        <v>400</v>
      </c>
      <c r="H415" s="96">
        <v>0</v>
      </c>
      <c r="I415" s="53">
        <f t="shared" si="193"/>
        <v>0</v>
      </c>
      <c r="J415" s="189">
        <f t="shared" si="194"/>
        <v>0</v>
      </c>
      <c r="K415" s="142"/>
      <c r="L415" s="55">
        <f t="shared" si="195"/>
        <v>0</v>
      </c>
      <c r="M415" s="48">
        <f t="shared" si="196"/>
        <v>0</v>
      </c>
      <c r="N415" s="48">
        <f t="shared" si="197"/>
        <v>0</v>
      </c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  <c r="AA415" s="140"/>
      <c r="AB415" s="140"/>
      <c r="AC415" s="140"/>
      <c r="AD415" s="140"/>
      <c r="AE415" s="140"/>
    </row>
    <row r="416" spans="1:31" s="141" customFormat="1" ht="11.1" customHeight="1" outlineLevel="1">
      <c r="A416" s="52">
        <v>106029</v>
      </c>
      <c r="B416" s="452" t="s">
        <v>1844</v>
      </c>
      <c r="C416" s="452"/>
      <c r="D416" s="452"/>
      <c r="E416" s="452"/>
      <c r="F416" s="52" t="s">
        <v>2</v>
      </c>
      <c r="G416" s="52">
        <v>500</v>
      </c>
      <c r="H416" s="96">
        <v>0</v>
      </c>
      <c r="I416" s="53">
        <f t="shared" si="188"/>
        <v>0</v>
      </c>
      <c r="J416" s="189">
        <f t="shared" si="189"/>
        <v>0</v>
      </c>
      <c r="K416" s="142"/>
      <c r="L416" s="55">
        <f t="shared" si="190"/>
        <v>0</v>
      </c>
      <c r="M416" s="48">
        <f t="shared" si="191"/>
        <v>0</v>
      </c>
      <c r="N416" s="48">
        <f t="shared" si="192"/>
        <v>0</v>
      </c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</row>
    <row r="417" spans="1:31" s="141" customFormat="1" ht="11.1" customHeight="1" outlineLevel="1">
      <c r="A417" s="52">
        <v>106015</v>
      </c>
      <c r="B417" s="406" t="s">
        <v>811</v>
      </c>
      <c r="C417" s="406"/>
      <c r="D417" s="406"/>
      <c r="E417" s="406"/>
      <c r="F417" s="52" t="s">
        <v>2</v>
      </c>
      <c r="G417" s="52">
        <v>200</v>
      </c>
      <c r="H417" s="96">
        <v>0</v>
      </c>
      <c r="I417" s="53">
        <f t="shared" ref="I417" si="198">H417/1.031</f>
        <v>0</v>
      </c>
      <c r="J417" s="189">
        <f>I417/1.0204</f>
        <v>0</v>
      </c>
      <c r="K417" s="142"/>
      <c r="L417" s="55">
        <f t="shared" ref="L417" si="199">SUM(H417*K417)</f>
        <v>0</v>
      </c>
      <c r="M417" s="48">
        <f t="shared" ref="M417" si="200">IF($L$8&gt;=30000,I417*K417,0)</f>
        <v>0</v>
      </c>
      <c r="N417" s="48">
        <f t="shared" ref="N417" si="201">IF($L$8&gt;=100000,K417*J417,0)</f>
        <v>0</v>
      </c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  <c r="AA417" s="140"/>
      <c r="AB417" s="140"/>
      <c r="AC417" s="140"/>
      <c r="AD417" s="140"/>
      <c r="AE417" s="140"/>
    </row>
    <row r="418" spans="1:31" s="141" customFormat="1" ht="11.1" customHeight="1" outlineLevel="1">
      <c r="A418" s="52">
        <v>106030</v>
      </c>
      <c r="B418" s="452" t="s">
        <v>1845</v>
      </c>
      <c r="C418" s="452"/>
      <c r="D418" s="452"/>
      <c r="E418" s="452"/>
      <c r="F418" s="52" t="s">
        <v>2</v>
      </c>
      <c r="G418" s="52">
        <v>200</v>
      </c>
      <c r="H418" s="96">
        <v>6.8</v>
      </c>
      <c r="I418" s="53">
        <f t="shared" si="188"/>
        <v>6.5955383123181379</v>
      </c>
      <c r="J418" s="189">
        <f>I418/1.0204</f>
        <v>6.4636792555058191</v>
      </c>
      <c r="K418" s="142"/>
      <c r="L418" s="55">
        <f t="shared" si="190"/>
        <v>0</v>
      </c>
      <c r="M418" s="48">
        <f t="shared" si="191"/>
        <v>0</v>
      </c>
      <c r="N418" s="48">
        <f t="shared" si="192"/>
        <v>0</v>
      </c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  <c r="AA418" s="140"/>
      <c r="AB418" s="140"/>
      <c r="AC418" s="140"/>
      <c r="AD418" s="140"/>
      <c r="AE418" s="140"/>
    </row>
    <row r="419" spans="1:31" s="141" customFormat="1" ht="11.1" customHeight="1" outlineLevel="1">
      <c r="A419" s="52">
        <v>106030</v>
      </c>
      <c r="B419" s="459" t="s">
        <v>1823</v>
      </c>
      <c r="C419" s="460"/>
      <c r="D419" s="460"/>
      <c r="E419" s="461"/>
      <c r="F419" s="52" t="s">
        <v>2</v>
      </c>
      <c r="G419" s="52">
        <v>200</v>
      </c>
      <c r="H419" s="96">
        <v>3.8</v>
      </c>
      <c r="I419" s="53">
        <f t="shared" si="188"/>
        <v>3.685741998060136</v>
      </c>
      <c r="J419" s="189">
        <f>I419/1.0204</f>
        <v>3.6120560545473697</v>
      </c>
      <c r="K419" s="145"/>
      <c r="L419" s="55">
        <f t="shared" si="190"/>
        <v>0</v>
      </c>
      <c r="M419" s="48">
        <f t="shared" si="191"/>
        <v>0</v>
      </c>
      <c r="N419" s="48">
        <f t="shared" si="192"/>
        <v>0</v>
      </c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  <c r="AA419" s="140"/>
      <c r="AB419" s="140"/>
      <c r="AC419" s="140"/>
      <c r="AD419" s="140"/>
      <c r="AE419" s="140"/>
    </row>
    <row r="420" spans="1:31" s="141" customFormat="1" ht="11.1" customHeight="1" outlineLevel="1">
      <c r="A420" s="52">
        <v>106032</v>
      </c>
      <c r="B420" s="459" t="s">
        <v>1824</v>
      </c>
      <c r="C420" s="460"/>
      <c r="D420" s="460"/>
      <c r="E420" s="461"/>
      <c r="F420" s="52" t="s">
        <v>2</v>
      </c>
      <c r="G420" s="52">
        <v>300</v>
      </c>
      <c r="H420" s="96">
        <v>2.7</v>
      </c>
      <c r="I420" s="53">
        <f t="shared" si="188"/>
        <v>2.6188166828322021</v>
      </c>
      <c r="J420" s="189">
        <f>I420/1.0204</f>
        <v>2.5664608808626053</v>
      </c>
      <c r="K420" s="145"/>
      <c r="L420" s="55">
        <f t="shared" si="190"/>
        <v>0</v>
      </c>
      <c r="M420" s="48">
        <f t="shared" si="191"/>
        <v>0</v>
      </c>
      <c r="N420" s="48">
        <f t="shared" si="192"/>
        <v>0</v>
      </c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  <c r="AA420" s="140"/>
      <c r="AB420" s="140"/>
      <c r="AC420" s="140"/>
      <c r="AD420" s="140"/>
      <c r="AE420" s="140"/>
    </row>
    <row r="421" spans="1:31" s="141" customFormat="1" ht="11.1" customHeight="1" outlineLevel="1">
      <c r="A421" s="98">
        <v>106033</v>
      </c>
      <c r="B421" s="477" t="s">
        <v>1546</v>
      </c>
      <c r="C421" s="477"/>
      <c r="D421" s="477"/>
      <c r="E421" s="477"/>
      <c r="F421" s="98" t="s">
        <v>2</v>
      </c>
      <c r="G421" s="98">
        <v>50</v>
      </c>
      <c r="H421" s="96">
        <v>1.5</v>
      </c>
      <c r="I421" s="96">
        <f t="shared" si="188"/>
        <v>1.4548981571290012</v>
      </c>
      <c r="J421" s="266">
        <f>I421/1.0204</f>
        <v>1.4258116004792249</v>
      </c>
      <c r="K421" s="145"/>
      <c r="L421" s="55">
        <f t="shared" si="190"/>
        <v>0</v>
      </c>
      <c r="M421" s="48">
        <f t="shared" si="191"/>
        <v>0</v>
      </c>
      <c r="N421" s="48">
        <f t="shared" si="192"/>
        <v>0</v>
      </c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  <c r="AA421" s="140"/>
      <c r="AB421" s="140"/>
      <c r="AC421" s="140"/>
      <c r="AD421" s="140"/>
      <c r="AE421" s="140"/>
    </row>
    <row r="422" spans="1:31" s="141" customFormat="1" ht="11.1" customHeight="1" outlineLevel="1">
      <c r="A422" s="52">
        <v>106016</v>
      </c>
      <c r="B422" s="406" t="s">
        <v>347</v>
      </c>
      <c r="C422" s="406"/>
      <c r="D422" s="406"/>
      <c r="E422" s="406"/>
      <c r="F422" s="52" t="s">
        <v>2</v>
      </c>
      <c r="G422" s="52">
        <v>500</v>
      </c>
      <c r="H422" s="96">
        <v>0</v>
      </c>
      <c r="I422" s="53">
        <f t="shared" si="188"/>
        <v>0</v>
      </c>
      <c r="J422" s="189">
        <f t="shared" si="189"/>
        <v>0</v>
      </c>
      <c r="K422" s="145"/>
      <c r="L422" s="55">
        <f t="shared" si="190"/>
        <v>0</v>
      </c>
      <c r="M422" s="48">
        <f t="shared" si="191"/>
        <v>0</v>
      </c>
      <c r="N422" s="48">
        <f t="shared" si="192"/>
        <v>0</v>
      </c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  <c r="AA422" s="140"/>
      <c r="AB422" s="140"/>
      <c r="AC422" s="140"/>
      <c r="AD422" s="140"/>
      <c r="AE422" s="140"/>
    </row>
    <row r="423" spans="1:31" s="141" customFormat="1" ht="11.1" customHeight="1" outlineLevel="1">
      <c r="A423" s="52">
        <v>106019</v>
      </c>
      <c r="B423" s="406" t="s">
        <v>349</v>
      </c>
      <c r="C423" s="406"/>
      <c r="D423" s="406"/>
      <c r="E423" s="406"/>
      <c r="F423" s="52" t="s">
        <v>2</v>
      </c>
      <c r="G423" s="52">
        <v>50</v>
      </c>
      <c r="H423" s="96">
        <v>2.2999999999999998</v>
      </c>
      <c r="I423" s="53">
        <f t="shared" ref="I423:I429" si="202">H423/1.031</f>
        <v>2.2308438409311346</v>
      </c>
      <c r="J423" s="189">
        <f t="shared" si="189"/>
        <v>2.1862444540681447</v>
      </c>
      <c r="K423" s="142"/>
      <c r="L423" s="55">
        <f t="shared" si="190"/>
        <v>0</v>
      </c>
      <c r="M423" s="48">
        <f t="shared" si="191"/>
        <v>0</v>
      </c>
      <c r="N423" s="48">
        <f t="shared" si="192"/>
        <v>0</v>
      </c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  <c r="AA423" s="140"/>
      <c r="AB423" s="140"/>
      <c r="AC423" s="140"/>
      <c r="AD423" s="140"/>
      <c r="AE423" s="140"/>
    </row>
    <row r="424" spans="1:31" s="141" customFormat="1" ht="11.1" customHeight="1" outlineLevel="1">
      <c r="A424" s="52">
        <v>106021</v>
      </c>
      <c r="B424" s="406" t="s">
        <v>9</v>
      </c>
      <c r="C424" s="406"/>
      <c r="D424" s="406"/>
      <c r="E424" s="406"/>
      <c r="F424" s="52" t="s">
        <v>2</v>
      </c>
      <c r="G424" s="52">
        <v>300</v>
      </c>
      <c r="H424" s="96">
        <v>3</v>
      </c>
      <c r="I424" s="53">
        <f t="shared" si="202"/>
        <v>2.9097963142580023</v>
      </c>
      <c r="J424" s="189">
        <f t="shared" ref="J424:J429" si="203">I424/1.0204</f>
        <v>2.8516232009584499</v>
      </c>
      <c r="K424" s="142"/>
      <c r="L424" s="55">
        <f t="shared" si="190"/>
        <v>0</v>
      </c>
      <c r="M424" s="48">
        <f t="shared" si="191"/>
        <v>0</v>
      </c>
      <c r="N424" s="48">
        <f t="shared" si="192"/>
        <v>0</v>
      </c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  <c r="AA424" s="140"/>
      <c r="AB424" s="140"/>
      <c r="AC424" s="140"/>
      <c r="AD424" s="140"/>
      <c r="AE424" s="140"/>
    </row>
    <row r="425" spans="1:31" s="141" customFormat="1" ht="11.1" customHeight="1" outlineLevel="1">
      <c r="A425" s="52">
        <v>106023</v>
      </c>
      <c r="B425" s="406" t="s">
        <v>348</v>
      </c>
      <c r="C425" s="406"/>
      <c r="D425" s="406"/>
      <c r="E425" s="406"/>
      <c r="F425" s="52" t="s">
        <v>2</v>
      </c>
      <c r="G425" s="52">
        <v>50</v>
      </c>
      <c r="H425" s="96">
        <v>2.7</v>
      </c>
      <c r="I425" s="53">
        <f t="shared" si="202"/>
        <v>2.6188166828322021</v>
      </c>
      <c r="J425" s="189">
        <f t="shared" si="203"/>
        <v>2.5664608808626053</v>
      </c>
      <c r="K425" s="142"/>
      <c r="L425" s="55">
        <f t="shared" si="190"/>
        <v>0</v>
      </c>
      <c r="M425" s="48">
        <f t="shared" si="191"/>
        <v>0</v>
      </c>
      <c r="N425" s="48">
        <f t="shared" si="192"/>
        <v>0</v>
      </c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  <c r="AA425" s="140"/>
      <c r="AB425" s="140"/>
      <c r="AC425" s="140"/>
      <c r="AD425" s="140"/>
      <c r="AE425" s="140"/>
    </row>
    <row r="426" spans="1:31" s="141" customFormat="1" ht="11.1" customHeight="1" outlineLevel="1">
      <c r="A426" s="52">
        <v>106024</v>
      </c>
      <c r="B426" s="406" t="s">
        <v>13</v>
      </c>
      <c r="C426" s="406"/>
      <c r="D426" s="406"/>
      <c r="E426" s="406"/>
      <c r="F426" s="52" t="s">
        <v>2</v>
      </c>
      <c r="G426" s="52">
        <v>200</v>
      </c>
      <c r="H426" s="96">
        <v>4</v>
      </c>
      <c r="I426" s="53">
        <f t="shared" si="202"/>
        <v>3.8797284190106698</v>
      </c>
      <c r="J426" s="189">
        <f t="shared" si="203"/>
        <v>3.8021642679446002</v>
      </c>
      <c r="K426" s="142"/>
      <c r="L426" s="55">
        <f t="shared" si="190"/>
        <v>0</v>
      </c>
      <c r="M426" s="48">
        <f t="shared" si="191"/>
        <v>0</v>
      </c>
      <c r="N426" s="48">
        <f t="shared" si="192"/>
        <v>0</v>
      </c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  <c r="AA426" s="140"/>
      <c r="AB426" s="140"/>
      <c r="AC426" s="140"/>
      <c r="AD426" s="140"/>
      <c r="AE426" s="140"/>
    </row>
    <row r="427" spans="1:31" s="141" customFormat="1" ht="11.1" customHeight="1" outlineLevel="1">
      <c r="A427" s="52">
        <v>106025</v>
      </c>
      <c r="B427" s="406" t="s">
        <v>350</v>
      </c>
      <c r="C427" s="406"/>
      <c r="D427" s="406"/>
      <c r="E427" s="406"/>
      <c r="F427" s="52" t="s">
        <v>2</v>
      </c>
      <c r="G427" s="52">
        <v>200</v>
      </c>
      <c r="H427" s="96">
        <v>0</v>
      </c>
      <c r="I427" s="53">
        <f t="shared" si="202"/>
        <v>0</v>
      </c>
      <c r="J427" s="189">
        <f t="shared" si="203"/>
        <v>0</v>
      </c>
      <c r="K427" s="142"/>
      <c r="L427" s="55">
        <f t="shared" si="190"/>
        <v>0</v>
      </c>
      <c r="M427" s="48">
        <f t="shared" si="191"/>
        <v>0</v>
      </c>
      <c r="N427" s="48">
        <f t="shared" si="192"/>
        <v>0</v>
      </c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  <c r="AA427" s="140"/>
      <c r="AB427" s="140"/>
      <c r="AC427" s="140"/>
      <c r="AD427" s="140"/>
      <c r="AE427" s="140"/>
    </row>
    <row r="428" spans="1:31" s="141" customFormat="1" ht="11.1" customHeight="1" outlineLevel="1">
      <c r="A428" s="248">
        <v>106026</v>
      </c>
      <c r="B428" s="426" t="s">
        <v>1461</v>
      </c>
      <c r="C428" s="426"/>
      <c r="D428" s="426"/>
      <c r="E428" s="426"/>
      <c r="F428" s="248" t="s">
        <v>2</v>
      </c>
      <c r="G428" s="248">
        <v>50</v>
      </c>
      <c r="H428" s="249">
        <v>42</v>
      </c>
      <c r="I428" s="250">
        <f t="shared" si="202"/>
        <v>40.737148399612032</v>
      </c>
      <c r="J428" s="322">
        <f t="shared" si="203"/>
        <v>39.922724813418299</v>
      </c>
      <c r="K428" s="144"/>
      <c r="L428" s="60">
        <f t="shared" si="190"/>
        <v>0</v>
      </c>
      <c r="M428" s="321">
        <f t="shared" si="191"/>
        <v>0</v>
      </c>
      <c r="N428" s="321">
        <f t="shared" si="192"/>
        <v>0</v>
      </c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  <c r="AA428" s="140"/>
      <c r="AB428" s="140"/>
      <c r="AC428" s="140"/>
      <c r="AD428" s="140"/>
      <c r="AE428" s="140"/>
    </row>
    <row r="429" spans="1:31" s="141" customFormat="1" ht="11.1" customHeight="1" outlineLevel="1" thickBot="1">
      <c r="A429" s="52">
        <v>106029</v>
      </c>
      <c r="B429" s="402" t="s">
        <v>1879</v>
      </c>
      <c r="C429" s="402"/>
      <c r="D429" s="402"/>
      <c r="E429" s="402"/>
      <c r="F429" s="52" t="s">
        <v>2</v>
      </c>
      <c r="G429" s="52">
        <v>40</v>
      </c>
      <c r="H429" s="96">
        <v>19</v>
      </c>
      <c r="I429" s="53">
        <f t="shared" si="202"/>
        <v>18.428709990300682</v>
      </c>
      <c r="J429" s="189">
        <f t="shared" si="203"/>
        <v>18.060280272736851</v>
      </c>
      <c r="K429" s="143"/>
      <c r="L429" s="55">
        <f t="shared" si="190"/>
        <v>0</v>
      </c>
      <c r="M429" s="48">
        <f t="shared" si="191"/>
        <v>0</v>
      </c>
      <c r="N429" s="48">
        <f t="shared" si="192"/>
        <v>0</v>
      </c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A429" s="140"/>
      <c r="AB429" s="140"/>
      <c r="AC429" s="140"/>
      <c r="AD429" s="140"/>
      <c r="AE429" s="140"/>
    </row>
    <row r="430" spans="1:31" s="138" customFormat="1" ht="14.1" customHeight="1">
      <c r="A430" s="450" t="s">
        <v>270</v>
      </c>
      <c r="B430" s="450"/>
      <c r="C430" s="450"/>
      <c r="D430" s="450"/>
      <c r="E430" s="450"/>
      <c r="F430" s="450"/>
      <c r="G430" s="450"/>
      <c r="H430" s="450"/>
      <c r="I430" s="450"/>
      <c r="J430" s="450"/>
      <c r="K430" s="137"/>
      <c r="L430" s="62"/>
      <c r="M430" s="62"/>
      <c r="N430" s="62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40"/>
      <c r="AE430" s="140"/>
    </row>
    <row r="431" spans="1:31" s="138" customFormat="1" ht="14.1" customHeight="1" outlineLevel="1" thickBot="1">
      <c r="A431" s="469" t="s">
        <v>497</v>
      </c>
      <c r="B431" s="469"/>
      <c r="C431" s="469"/>
      <c r="D431" s="469"/>
      <c r="E431" s="469"/>
      <c r="F431" s="469"/>
      <c r="G431" s="469"/>
      <c r="H431" s="469"/>
      <c r="I431" s="469"/>
      <c r="J431" s="469"/>
      <c r="K431" s="137"/>
      <c r="L431" s="62"/>
      <c r="M431" s="62"/>
      <c r="N431" s="62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  <c r="AA431" s="140"/>
      <c r="AB431" s="140"/>
      <c r="AC431" s="140"/>
      <c r="AD431" s="140"/>
      <c r="AE431" s="140"/>
    </row>
    <row r="432" spans="1:31" s="130" customFormat="1" ht="11.1" customHeight="1" outlineLevel="2">
      <c r="A432" s="47">
        <v>107002</v>
      </c>
      <c r="B432" s="406" t="s">
        <v>4</v>
      </c>
      <c r="C432" s="406"/>
      <c r="D432" s="406"/>
      <c r="E432" s="406"/>
      <c r="F432" s="47" t="s">
        <v>2</v>
      </c>
      <c r="G432" s="47">
        <v>150</v>
      </c>
      <c r="H432" s="95">
        <v>11</v>
      </c>
      <c r="I432" s="48">
        <f t="shared" ref="I432:I437" si="204">H432/1.031</f>
        <v>10.669253152279341</v>
      </c>
      <c r="J432" s="48">
        <f t="shared" ref="J432:J437" si="205">I432/1.0204</f>
        <v>10.455951736847648</v>
      </c>
      <c r="K432" s="129"/>
      <c r="L432" s="50">
        <f t="shared" ref="L432:L437" si="206">SUM(H432*K432)</f>
        <v>0</v>
      </c>
      <c r="M432" s="48">
        <f t="shared" ref="M432:M437" si="207">IF($L$8&gt;=30000,I432*K432,0)</f>
        <v>0</v>
      </c>
      <c r="N432" s="48">
        <f t="shared" ref="N432:N437" si="208">IF($L$8&gt;=100000,K432*J432,0)</f>
        <v>0</v>
      </c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  <c r="AA432" s="140"/>
      <c r="AB432" s="140"/>
      <c r="AC432" s="140"/>
      <c r="AD432" s="140"/>
      <c r="AE432" s="140"/>
    </row>
    <row r="433" spans="1:31" s="130" customFormat="1" ht="11.1" customHeight="1" outlineLevel="2">
      <c r="A433" s="47">
        <v>107005</v>
      </c>
      <c r="B433" s="406" t="s">
        <v>16</v>
      </c>
      <c r="C433" s="406"/>
      <c r="D433" s="406"/>
      <c r="E433" s="406"/>
      <c r="F433" s="47" t="s">
        <v>2</v>
      </c>
      <c r="G433" s="47">
        <v>150</v>
      </c>
      <c r="H433" s="95">
        <v>14</v>
      </c>
      <c r="I433" s="48">
        <f t="shared" si="204"/>
        <v>13.579049466537343</v>
      </c>
      <c r="J433" s="48">
        <f t="shared" si="205"/>
        <v>13.3075749378061</v>
      </c>
      <c r="K433" s="131"/>
      <c r="L433" s="50">
        <f t="shared" si="206"/>
        <v>0</v>
      </c>
      <c r="M433" s="48">
        <f t="shared" si="207"/>
        <v>0</v>
      </c>
      <c r="N433" s="48">
        <f t="shared" si="208"/>
        <v>0</v>
      </c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  <c r="AA433" s="140"/>
      <c r="AB433" s="140"/>
      <c r="AC433" s="140"/>
      <c r="AD433" s="140"/>
      <c r="AE433" s="140"/>
    </row>
    <row r="434" spans="1:31" s="130" customFormat="1" ht="11.1" customHeight="1" outlineLevel="2">
      <c r="A434" s="47">
        <v>107006</v>
      </c>
      <c r="B434" s="406" t="s">
        <v>5</v>
      </c>
      <c r="C434" s="406"/>
      <c r="D434" s="406"/>
      <c r="E434" s="406"/>
      <c r="F434" s="47" t="s">
        <v>2</v>
      </c>
      <c r="G434" s="47">
        <v>150</v>
      </c>
      <c r="H434" s="95">
        <v>14</v>
      </c>
      <c r="I434" s="48">
        <f t="shared" si="204"/>
        <v>13.579049466537343</v>
      </c>
      <c r="J434" s="48">
        <f t="shared" si="205"/>
        <v>13.3075749378061</v>
      </c>
      <c r="K434" s="131"/>
      <c r="L434" s="50">
        <f t="shared" si="206"/>
        <v>0</v>
      </c>
      <c r="M434" s="48">
        <f t="shared" si="207"/>
        <v>0</v>
      </c>
      <c r="N434" s="48">
        <f t="shared" si="208"/>
        <v>0</v>
      </c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A434" s="140"/>
      <c r="AB434" s="140"/>
      <c r="AC434" s="140"/>
      <c r="AD434" s="140"/>
      <c r="AE434" s="140"/>
    </row>
    <row r="435" spans="1:31" s="130" customFormat="1" ht="11.1" customHeight="1" outlineLevel="2">
      <c r="A435" s="47">
        <v>107007</v>
      </c>
      <c r="B435" s="406" t="s">
        <v>402</v>
      </c>
      <c r="C435" s="406"/>
      <c r="D435" s="406"/>
      <c r="E435" s="406"/>
      <c r="F435" s="47" t="s">
        <v>2</v>
      </c>
      <c r="G435" s="47">
        <v>150</v>
      </c>
      <c r="H435" s="95">
        <v>15</v>
      </c>
      <c r="I435" s="48">
        <f t="shared" si="204"/>
        <v>14.54898157129001</v>
      </c>
      <c r="J435" s="48">
        <f t="shared" si="205"/>
        <v>14.258116004792249</v>
      </c>
      <c r="K435" s="131"/>
      <c r="L435" s="50">
        <f t="shared" si="206"/>
        <v>0</v>
      </c>
      <c r="M435" s="48">
        <f t="shared" si="207"/>
        <v>0</v>
      </c>
      <c r="N435" s="48">
        <f t="shared" si="208"/>
        <v>0</v>
      </c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A435" s="140"/>
      <c r="AB435" s="140"/>
      <c r="AC435" s="140"/>
      <c r="AD435" s="140"/>
      <c r="AE435" s="140"/>
    </row>
    <row r="436" spans="1:31" s="130" customFormat="1" ht="11.1" customHeight="1" outlineLevel="2">
      <c r="A436" s="47">
        <v>107001</v>
      </c>
      <c r="B436" s="416" t="s">
        <v>1308</v>
      </c>
      <c r="C436" s="417"/>
      <c r="D436" s="417"/>
      <c r="E436" s="418"/>
      <c r="F436" s="47" t="s">
        <v>2</v>
      </c>
      <c r="G436" s="47">
        <v>150</v>
      </c>
      <c r="H436" s="95">
        <v>0</v>
      </c>
      <c r="I436" s="48">
        <f>H436/1.031</f>
        <v>0</v>
      </c>
      <c r="J436" s="48">
        <f>I436/1.0204</f>
        <v>0</v>
      </c>
      <c r="K436" s="131"/>
      <c r="L436" s="50">
        <f t="shared" si="206"/>
        <v>0</v>
      </c>
      <c r="M436" s="48"/>
      <c r="N436" s="48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  <c r="AA436" s="140"/>
      <c r="AB436" s="140"/>
      <c r="AC436" s="140"/>
      <c r="AD436" s="140"/>
      <c r="AE436" s="140"/>
    </row>
    <row r="437" spans="1:31" s="141" customFormat="1" ht="11.1" customHeight="1" outlineLevel="2" thickBot="1">
      <c r="A437" s="52">
        <v>107009</v>
      </c>
      <c r="B437" s="406" t="s">
        <v>1307</v>
      </c>
      <c r="C437" s="406"/>
      <c r="D437" s="406"/>
      <c r="E437" s="406"/>
      <c r="F437" s="52" t="s">
        <v>2</v>
      </c>
      <c r="G437" s="52">
        <v>100</v>
      </c>
      <c r="H437" s="96">
        <v>19</v>
      </c>
      <c r="I437" s="53">
        <f t="shared" si="204"/>
        <v>18.428709990300682</v>
      </c>
      <c r="J437" s="53">
        <f t="shared" si="205"/>
        <v>18.060280272736851</v>
      </c>
      <c r="K437" s="143"/>
      <c r="L437" s="56">
        <f t="shared" si="206"/>
        <v>0</v>
      </c>
      <c r="M437" s="53">
        <f t="shared" si="207"/>
        <v>0</v>
      </c>
      <c r="N437" s="53">
        <f t="shared" si="208"/>
        <v>0</v>
      </c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  <c r="AA437" s="140"/>
      <c r="AB437" s="140"/>
      <c r="AC437" s="140"/>
      <c r="AD437" s="140"/>
      <c r="AE437" s="140"/>
    </row>
    <row r="438" spans="1:31" s="138" customFormat="1" ht="14.1" customHeight="1" outlineLevel="1" thickBot="1">
      <c r="A438" s="437" t="s">
        <v>496</v>
      </c>
      <c r="B438" s="437"/>
      <c r="C438" s="437"/>
      <c r="D438" s="437"/>
      <c r="E438" s="437"/>
      <c r="F438" s="437"/>
      <c r="G438" s="437"/>
      <c r="H438" s="437"/>
      <c r="I438" s="437"/>
      <c r="J438" s="437"/>
      <c r="K438" s="137"/>
      <c r="L438" s="62"/>
      <c r="M438" s="62"/>
      <c r="N438" s="62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  <c r="AA438" s="140"/>
      <c r="AB438" s="140"/>
      <c r="AC438" s="140"/>
      <c r="AD438" s="140"/>
      <c r="AE438" s="140"/>
    </row>
    <row r="439" spans="1:31" s="141" customFormat="1" ht="11.1" customHeight="1" outlineLevel="2">
      <c r="A439" s="52" t="s">
        <v>1839</v>
      </c>
      <c r="B439" s="433" t="s">
        <v>1828</v>
      </c>
      <c r="C439" s="433"/>
      <c r="D439" s="433"/>
      <c r="E439" s="433"/>
      <c r="F439" s="52" t="s">
        <v>2</v>
      </c>
      <c r="G439" s="52">
        <v>32</v>
      </c>
      <c r="H439" s="96">
        <v>85</v>
      </c>
      <c r="I439" s="53">
        <f>H439/1.031</f>
        <v>82.444228903976722</v>
      </c>
      <c r="J439" s="53">
        <f>I439/1.0204</f>
        <v>80.795990693822745</v>
      </c>
      <c r="K439" s="139"/>
      <c r="L439" s="56">
        <f>SUM(H439*K439)</f>
        <v>0</v>
      </c>
      <c r="M439" s="53">
        <f>IF($L$8&gt;=30000,I439*K439,0)</f>
        <v>0</v>
      </c>
      <c r="N439" s="53">
        <f>IF($L$8&gt;=100000,K439*J439,0)</f>
        <v>0</v>
      </c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  <c r="AA439" s="140"/>
      <c r="AB439" s="140"/>
      <c r="AC439" s="140"/>
      <c r="AD439" s="140"/>
      <c r="AE439" s="140"/>
    </row>
    <row r="440" spans="1:31" s="130" customFormat="1" ht="11.1" customHeight="1" outlineLevel="2">
      <c r="A440" s="47"/>
      <c r="B440" s="433" t="s">
        <v>1829</v>
      </c>
      <c r="C440" s="433"/>
      <c r="D440" s="433"/>
      <c r="E440" s="433"/>
      <c r="F440" s="47" t="s">
        <v>2</v>
      </c>
      <c r="G440" s="47">
        <v>32</v>
      </c>
      <c r="H440" s="95">
        <v>66</v>
      </c>
      <c r="I440" s="53">
        <f t="shared" ref="I440:I442" si="209">H440/1.031</f>
        <v>64.015518913676047</v>
      </c>
      <c r="J440" s="53">
        <f t="shared" ref="J440:J442" si="210">I440/1.0204</f>
        <v>62.735710421085898</v>
      </c>
      <c r="K440" s="135"/>
      <c r="L440" s="50">
        <f t="shared" ref="L440:L442" si="211">SUM(H440*K440)</f>
        <v>0</v>
      </c>
      <c r="M440" s="48">
        <f t="shared" ref="M440:M442" si="212">IF($L$8&gt;=30000,I440*K440,0)</f>
        <v>0</v>
      </c>
      <c r="N440" s="48">
        <f t="shared" ref="N440:N442" si="213">IF($L$8&gt;=100000,K440*J440,0)</f>
        <v>0</v>
      </c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  <c r="AA440" s="140"/>
      <c r="AB440" s="140"/>
      <c r="AC440" s="140"/>
      <c r="AD440" s="140"/>
      <c r="AE440" s="140"/>
    </row>
    <row r="441" spans="1:31" s="130" customFormat="1" ht="11.1" customHeight="1" outlineLevel="2">
      <c r="A441" s="47"/>
      <c r="B441" s="433" t="s">
        <v>1830</v>
      </c>
      <c r="C441" s="433"/>
      <c r="D441" s="433"/>
      <c r="E441" s="433"/>
      <c r="F441" s="47" t="s">
        <v>2</v>
      </c>
      <c r="G441" s="47">
        <v>32</v>
      </c>
      <c r="H441" s="95">
        <v>90</v>
      </c>
      <c r="I441" s="53">
        <f t="shared" si="209"/>
        <v>87.293889427740069</v>
      </c>
      <c r="J441" s="53">
        <f t="shared" si="210"/>
        <v>85.548696028753497</v>
      </c>
      <c r="K441" s="131"/>
      <c r="L441" s="50">
        <f t="shared" si="211"/>
        <v>0</v>
      </c>
      <c r="M441" s="48">
        <f t="shared" si="212"/>
        <v>0</v>
      </c>
      <c r="N441" s="48">
        <f t="shared" si="213"/>
        <v>0</v>
      </c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  <c r="AA441" s="140"/>
      <c r="AB441" s="140"/>
      <c r="AC441" s="140"/>
      <c r="AD441" s="140"/>
      <c r="AE441" s="140"/>
    </row>
    <row r="442" spans="1:31" s="130" customFormat="1" ht="11.1" customHeight="1" outlineLevel="2" thickBot="1">
      <c r="A442" s="47"/>
      <c r="B442" s="433" t="s">
        <v>1831</v>
      </c>
      <c r="C442" s="433"/>
      <c r="D442" s="433"/>
      <c r="E442" s="433"/>
      <c r="F442" s="47" t="s">
        <v>2</v>
      </c>
      <c r="G442" s="47">
        <v>32</v>
      </c>
      <c r="H442" s="95">
        <v>73.5</v>
      </c>
      <c r="I442" s="53">
        <f t="shared" si="209"/>
        <v>71.290009699321047</v>
      </c>
      <c r="J442" s="53">
        <f t="shared" si="210"/>
        <v>69.864768423482019</v>
      </c>
      <c r="K442" s="131"/>
      <c r="L442" s="50">
        <f t="shared" si="211"/>
        <v>0</v>
      </c>
      <c r="M442" s="48">
        <f t="shared" si="212"/>
        <v>0</v>
      </c>
      <c r="N442" s="48">
        <f t="shared" si="213"/>
        <v>0</v>
      </c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  <c r="AA442" s="140"/>
      <c r="AB442" s="140"/>
      <c r="AC442" s="140"/>
      <c r="AD442" s="140"/>
      <c r="AE442" s="140"/>
    </row>
    <row r="443" spans="1:31" s="141" customFormat="1" ht="11.1" customHeight="1" outlineLevel="2">
      <c r="A443" s="52">
        <v>107219</v>
      </c>
      <c r="B443" s="406" t="s">
        <v>950</v>
      </c>
      <c r="C443" s="406"/>
      <c r="D443" s="406"/>
      <c r="E443" s="406"/>
      <c r="F443" s="52" t="s">
        <v>2</v>
      </c>
      <c r="G443" s="52">
        <v>100</v>
      </c>
      <c r="H443" s="96">
        <v>18.5</v>
      </c>
      <c r="I443" s="53">
        <f>H443/1.031</f>
        <v>17.943743937924346</v>
      </c>
      <c r="J443" s="53">
        <f>I443/1.0204</f>
        <v>17.585009739243773</v>
      </c>
      <c r="K443" s="139"/>
      <c r="L443" s="56">
        <f>SUM(H443*K443)</f>
        <v>0</v>
      </c>
      <c r="M443" s="53">
        <f>IF($L$8&gt;=30000,I443*K443,0)</f>
        <v>0</v>
      </c>
      <c r="N443" s="53">
        <f>IF($L$8&gt;=100000,K443*J443,0)</f>
        <v>0</v>
      </c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  <c r="AA443" s="140"/>
      <c r="AB443" s="140"/>
      <c r="AC443" s="140"/>
      <c r="AD443" s="140"/>
      <c r="AE443" s="140"/>
    </row>
    <row r="444" spans="1:31" s="130" customFormat="1" ht="11.1" customHeight="1" outlineLevel="2">
      <c r="A444" s="47">
        <v>107010</v>
      </c>
      <c r="B444" s="406" t="s">
        <v>361</v>
      </c>
      <c r="C444" s="406"/>
      <c r="D444" s="406"/>
      <c r="E444" s="406"/>
      <c r="F444" s="47" t="s">
        <v>2</v>
      </c>
      <c r="G444" s="47">
        <v>64</v>
      </c>
      <c r="H444" s="95">
        <v>22</v>
      </c>
      <c r="I444" s="53">
        <f t="shared" ref="I444:I460" si="214">H444/1.031</f>
        <v>21.338506304558681</v>
      </c>
      <c r="J444" s="53">
        <f t="shared" ref="J444:J460" si="215">I444/1.0204</f>
        <v>20.911903473695297</v>
      </c>
      <c r="K444" s="135"/>
      <c r="L444" s="50">
        <f t="shared" ref="L444:L460" si="216">SUM(H444*K444)</f>
        <v>0</v>
      </c>
      <c r="M444" s="48">
        <f t="shared" ref="M444:M460" si="217">IF($L$8&gt;=30000,I444*K444,0)</f>
        <v>0</v>
      </c>
      <c r="N444" s="48">
        <f t="shared" ref="N444:N460" si="218">IF($L$8&gt;=100000,K444*J444,0)</f>
        <v>0</v>
      </c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  <c r="AA444" s="140"/>
      <c r="AB444" s="140"/>
      <c r="AC444" s="140"/>
      <c r="AD444" s="140"/>
      <c r="AE444" s="140"/>
    </row>
    <row r="445" spans="1:31" s="130" customFormat="1" ht="11.1" customHeight="1" outlineLevel="2">
      <c r="A445" s="47">
        <v>107011</v>
      </c>
      <c r="B445" s="406" t="s">
        <v>362</v>
      </c>
      <c r="C445" s="406"/>
      <c r="D445" s="406"/>
      <c r="E445" s="406"/>
      <c r="F445" s="47" t="s">
        <v>2</v>
      </c>
      <c r="G445" s="47">
        <v>64</v>
      </c>
      <c r="H445" s="95">
        <v>28.5</v>
      </c>
      <c r="I445" s="53">
        <f t="shared" si="214"/>
        <v>27.643064985451019</v>
      </c>
      <c r="J445" s="53">
        <f t="shared" si="215"/>
        <v>27.090420409105274</v>
      </c>
      <c r="K445" s="131"/>
      <c r="L445" s="50">
        <f t="shared" si="216"/>
        <v>0</v>
      </c>
      <c r="M445" s="48">
        <f t="shared" si="217"/>
        <v>0</v>
      </c>
      <c r="N445" s="48">
        <f t="shared" si="218"/>
        <v>0</v>
      </c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  <c r="AA445" s="140"/>
      <c r="AB445" s="140"/>
      <c r="AC445" s="140"/>
      <c r="AD445" s="140"/>
      <c r="AE445" s="140"/>
    </row>
    <row r="446" spans="1:31" s="130" customFormat="1" ht="11.1" customHeight="1" outlineLevel="2">
      <c r="A446" s="47">
        <v>107012</v>
      </c>
      <c r="B446" s="406" t="s">
        <v>363</v>
      </c>
      <c r="C446" s="406"/>
      <c r="D446" s="406"/>
      <c r="E446" s="406"/>
      <c r="F446" s="47" t="s">
        <v>2</v>
      </c>
      <c r="G446" s="47">
        <v>48</v>
      </c>
      <c r="H446" s="95">
        <v>33</v>
      </c>
      <c r="I446" s="53">
        <f t="shared" si="214"/>
        <v>32.007759456838023</v>
      </c>
      <c r="J446" s="53">
        <f t="shared" si="215"/>
        <v>31.367855210542949</v>
      </c>
      <c r="K446" s="131"/>
      <c r="L446" s="50">
        <f t="shared" si="216"/>
        <v>0</v>
      </c>
      <c r="M446" s="48">
        <f t="shared" si="217"/>
        <v>0</v>
      </c>
      <c r="N446" s="48">
        <f t="shared" si="218"/>
        <v>0</v>
      </c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  <c r="AA446" s="140"/>
      <c r="AB446" s="140"/>
      <c r="AC446" s="140"/>
      <c r="AD446" s="140"/>
      <c r="AE446" s="140"/>
    </row>
    <row r="447" spans="1:31" s="130" customFormat="1" ht="11.1" customHeight="1" outlineLevel="2">
      <c r="A447" s="47">
        <v>107013</v>
      </c>
      <c r="B447" s="406" t="s">
        <v>364</v>
      </c>
      <c r="C447" s="406"/>
      <c r="D447" s="406"/>
      <c r="E447" s="406"/>
      <c r="F447" s="47" t="s">
        <v>2</v>
      </c>
      <c r="G447" s="47">
        <v>32</v>
      </c>
      <c r="H447" s="95">
        <v>40</v>
      </c>
      <c r="I447" s="53">
        <f t="shared" si="214"/>
        <v>38.797284190106694</v>
      </c>
      <c r="J447" s="53">
        <f t="shared" si="215"/>
        <v>38.021642679445996</v>
      </c>
      <c r="K447" s="131"/>
      <c r="L447" s="50">
        <f t="shared" si="216"/>
        <v>0</v>
      </c>
      <c r="M447" s="48">
        <f t="shared" si="217"/>
        <v>0</v>
      </c>
      <c r="N447" s="48">
        <f t="shared" si="218"/>
        <v>0</v>
      </c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  <c r="AA447" s="140"/>
      <c r="AB447" s="140"/>
      <c r="AC447" s="140"/>
      <c r="AD447" s="140"/>
      <c r="AE447" s="140"/>
    </row>
    <row r="448" spans="1:31" s="130" customFormat="1" ht="11.1" customHeight="1" outlineLevel="2">
      <c r="A448" s="47">
        <v>107014</v>
      </c>
      <c r="B448" s="406" t="s">
        <v>365</v>
      </c>
      <c r="C448" s="406"/>
      <c r="D448" s="406"/>
      <c r="E448" s="406"/>
      <c r="F448" s="47" t="s">
        <v>2</v>
      </c>
      <c r="G448" s="47">
        <v>24</v>
      </c>
      <c r="H448" s="95">
        <v>45</v>
      </c>
      <c r="I448" s="53">
        <f t="shared" si="214"/>
        <v>43.646944713870035</v>
      </c>
      <c r="J448" s="53">
        <f t="shared" si="215"/>
        <v>42.774348014376748</v>
      </c>
      <c r="K448" s="131"/>
      <c r="L448" s="50">
        <f t="shared" si="216"/>
        <v>0</v>
      </c>
      <c r="M448" s="48">
        <f t="shared" si="217"/>
        <v>0</v>
      </c>
      <c r="N448" s="48">
        <f t="shared" si="218"/>
        <v>0</v>
      </c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  <c r="AA448" s="140"/>
      <c r="AB448" s="140"/>
      <c r="AC448" s="140"/>
      <c r="AD448" s="140"/>
      <c r="AE448" s="140"/>
    </row>
    <row r="449" spans="1:31" s="130" customFormat="1" ht="11.1" customHeight="1" outlineLevel="2">
      <c r="A449" s="47">
        <v>107015</v>
      </c>
      <c r="B449" s="405" t="s">
        <v>366</v>
      </c>
      <c r="C449" s="405"/>
      <c r="D449" s="405"/>
      <c r="E449" s="405"/>
      <c r="F449" s="47" t="s">
        <v>2</v>
      </c>
      <c r="G449" s="47">
        <v>16</v>
      </c>
      <c r="H449" s="95">
        <v>55</v>
      </c>
      <c r="I449" s="53">
        <f t="shared" si="214"/>
        <v>53.346265761396708</v>
      </c>
      <c r="J449" s="53">
        <f t="shared" si="215"/>
        <v>52.279758684238246</v>
      </c>
      <c r="K449" s="131"/>
      <c r="L449" s="50">
        <f t="shared" si="216"/>
        <v>0</v>
      </c>
      <c r="M449" s="48">
        <f t="shared" si="217"/>
        <v>0</v>
      </c>
      <c r="N449" s="48">
        <f t="shared" si="218"/>
        <v>0</v>
      </c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  <c r="AA449" s="140"/>
      <c r="AB449" s="140"/>
      <c r="AC449" s="140"/>
      <c r="AD449" s="140"/>
      <c r="AE449" s="140"/>
    </row>
    <row r="450" spans="1:31" s="130" customFormat="1" ht="11.1" customHeight="1" outlineLevel="2">
      <c r="A450" s="47">
        <v>107016</v>
      </c>
      <c r="B450" s="406" t="s">
        <v>367</v>
      </c>
      <c r="C450" s="406"/>
      <c r="D450" s="406"/>
      <c r="E450" s="406"/>
      <c r="F450" s="47" t="s">
        <v>2</v>
      </c>
      <c r="G450" s="47">
        <v>16</v>
      </c>
      <c r="H450" s="95">
        <v>65</v>
      </c>
      <c r="I450" s="53">
        <f t="shared" si="214"/>
        <v>63.045586808923382</v>
      </c>
      <c r="J450" s="53">
        <f t="shared" si="215"/>
        <v>61.78516935409975</v>
      </c>
      <c r="K450" s="131"/>
      <c r="L450" s="50">
        <f t="shared" si="216"/>
        <v>0</v>
      </c>
      <c r="M450" s="48">
        <f t="shared" si="217"/>
        <v>0</v>
      </c>
      <c r="N450" s="48">
        <f t="shared" si="218"/>
        <v>0</v>
      </c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A450" s="140"/>
      <c r="AB450" s="140"/>
      <c r="AC450" s="140"/>
      <c r="AD450" s="140"/>
      <c r="AE450" s="140"/>
    </row>
    <row r="451" spans="1:31" s="130" customFormat="1" ht="11.1" customHeight="1" outlineLevel="2">
      <c r="A451" s="47">
        <v>107017</v>
      </c>
      <c r="B451" s="406" t="s">
        <v>368</v>
      </c>
      <c r="C451" s="406"/>
      <c r="D451" s="406"/>
      <c r="E451" s="406"/>
      <c r="F451" s="47" t="s">
        <v>2</v>
      </c>
      <c r="G451" s="47">
        <v>16</v>
      </c>
      <c r="H451" s="95">
        <v>85</v>
      </c>
      <c r="I451" s="53">
        <f t="shared" si="214"/>
        <v>82.444228903976722</v>
      </c>
      <c r="J451" s="53">
        <f t="shared" si="215"/>
        <v>80.795990693822745</v>
      </c>
      <c r="K451" s="131"/>
      <c r="L451" s="50">
        <f t="shared" si="216"/>
        <v>0</v>
      </c>
      <c r="M451" s="48">
        <f t="shared" si="217"/>
        <v>0</v>
      </c>
      <c r="N451" s="48">
        <f t="shared" si="218"/>
        <v>0</v>
      </c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A451" s="140"/>
      <c r="AB451" s="140"/>
      <c r="AC451" s="140"/>
      <c r="AD451" s="140"/>
      <c r="AE451" s="140"/>
    </row>
    <row r="452" spans="1:31" s="130" customFormat="1" ht="11.1" customHeight="1" outlineLevel="2">
      <c r="A452" s="47">
        <v>107018</v>
      </c>
      <c r="B452" s="406" t="s">
        <v>369</v>
      </c>
      <c r="C452" s="406"/>
      <c r="D452" s="406"/>
      <c r="E452" s="406"/>
      <c r="F452" s="47" t="s">
        <v>2</v>
      </c>
      <c r="G452" s="47">
        <v>8</v>
      </c>
      <c r="H452" s="95">
        <v>93.5</v>
      </c>
      <c r="I452" s="53">
        <f t="shared" si="214"/>
        <v>90.688651794374408</v>
      </c>
      <c r="J452" s="53">
        <f t="shared" si="215"/>
        <v>88.875589763205028</v>
      </c>
      <c r="K452" s="131"/>
      <c r="L452" s="50">
        <f t="shared" si="216"/>
        <v>0</v>
      </c>
      <c r="M452" s="48">
        <f t="shared" si="217"/>
        <v>0</v>
      </c>
      <c r="N452" s="48">
        <f t="shared" si="218"/>
        <v>0</v>
      </c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A452" s="140"/>
      <c r="AB452" s="140"/>
      <c r="AC452" s="140"/>
      <c r="AD452" s="140"/>
      <c r="AE452" s="140"/>
    </row>
    <row r="453" spans="1:31" s="130" customFormat="1" ht="11.1" customHeight="1" outlineLevel="2">
      <c r="A453" s="47">
        <v>107019</v>
      </c>
      <c r="B453" s="406" t="s">
        <v>372</v>
      </c>
      <c r="C453" s="406"/>
      <c r="D453" s="406"/>
      <c r="E453" s="406"/>
      <c r="F453" s="47" t="s">
        <v>2</v>
      </c>
      <c r="G453" s="47">
        <v>8</v>
      </c>
      <c r="H453" s="95">
        <v>105</v>
      </c>
      <c r="I453" s="53">
        <f t="shared" si="214"/>
        <v>101.84287099903008</v>
      </c>
      <c r="J453" s="53">
        <f t="shared" si="215"/>
        <v>99.806812033545754</v>
      </c>
      <c r="K453" s="131"/>
      <c r="L453" s="50">
        <f t="shared" si="216"/>
        <v>0</v>
      </c>
      <c r="M453" s="48">
        <f t="shared" si="217"/>
        <v>0</v>
      </c>
      <c r="N453" s="48">
        <f t="shared" si="218"/>
        <v>0</v>
      </c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A453" s="140"/>
      <c r="AB453" s="140"/>
      <c r="AC453" s="140"/>
      <c r="AD453" s="140"/>
      <c r="AE453" s="140"/>
    </row>
    <row r="454" spans="1:31" s="130" customFormat="1" ht="11.1" customHeight="1" outlineLevel="2">
      <c r="A454" s="47">
        <v>107020</v>
      </c>
      <c r="B454" s="406" t="s">
        <v>370</v>
      </c>
      <c r="C454" s="406"/>
      <c r="D454" s="406"/>
      <c r="E454" s="406"/>
      <c r="F454" s="47" t="s">
        <v>2</v>
      </c>
      <c r="G454" s="47">
        <v>8</v>
      </c>
      <c r="H454" s="95">
        <v>115</v>
      </c>
      <c r="I454" s="53">
        <f t="shared" si="214"/>
        <v>111.54219204655675</v>
      </c>
      <c r="J454" s="53">
        <f t="shared" si="215"/>
        <v>109.31222270340724</v>
      </c>
      <c r="K454" s="131"/>
      <c r="L454" s="50">
        <f t="shared" si="216"/>
        <v>0</v>
      </c>
      <c r="M454" s="48">
        <f t="shared" si="217"/>
        <v>0</v>
      </c>
      <c r="N454" s="48">
        <f t="shared" si="218"/>
        <v>0</v>
      </c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  <c r="AA454" s="140"/>
      <c r="AB454" s="140"/>
      <c r="AC454" s="140"/>
      <c r="AD454" s="140"/>
      <c r="AE454" s="140"/>
    </row>
    <row r="455" spans="1:31" s="130" customFormat="1" ht="11.1" customHeight="1" outlineLevel="2">
      <c r="A455" s="47">
        <v>107021</v>
      </c>
      <c r="B455" s="406" t="s">
        <v>371</v>
      </c>
      <c r="C455" s="406"/>
      <c r="D455" s="406"/>
      <c r="E455" s="406"/>
      <c r="F455" s="47" t="s">
        <v>2</v>
      </c>
      <c r="G455" s="47">
        <v>4</v>
      </c>
      <c r="H455" s="95">
        <v>133</v>
      </c>
      <c r="I455" s="53">
        <f t="shared" si="214"/>
        <v>129.00096993210477</v>
      </c>
      <c r="J455" s="53">
        <f t="shared" si="215"/>
        <v>126.42196190915794</v>
      </c>
      <c r="K455" s="131"/>
      <c r="L455" s="50">
        <f t="shared" si="216"/>
        <v>0</v>
      </c>
      <c r="M455" s="48">
        <f t="shared" si="217"/>
        <v>0</v>
      </c>
      <c r="N455" s="48">
        <f t="shared" si="218"/>
        <v>0</v>
      </c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  <c r="AA455" s="140"/>
      <c r="AB455" s="140"/>
      <c r="AC455" s="140"/>
      <c r="AD455" s="140"/>
      <c r="AE455" s="140"/>
    </row>
    <row r="456" spans="1:31" s="130" customFormat="1" ht="11.1" customHeight="1" outlineLevel="2">
      <c r="A456" s="47">
        <v>107022</v>
      </c>
      <c r="B456" s="406" t="s">
        <v>373</v>
      </c>
      <c r="C456" s="406"/>
      <c r="D456" s="406"/>
      <c r="E456" s="406"/>
      <c r="F456" s="47" t="s">
        <v>2</v>
      </c>
      <c r="G456" s="47">
        <v>4</v>
      </c>
      <c r="H456" s="95">
        <v>142</v>
      </c>
      <c r="I456" s="53">
        <f t="shared" si="214"/>
        <v>137.73035887487876</v>
      </c>
      <c r="J456" s="53">
        <f t="shared" si="215"/>
        <v>134.97683151203327</v>
      </c>
      <c r="K456" s="131"/>
      <c r="L456" s="50">
        <f t="shared" si="216"/>
        <v>0</v>
      </c>
      <c r="M456" s="48">
        <f t="shared" si="217"/>
        <v>0</v>
      </c>
      <c r="N456" s="48">
        <f t="shared" si="218"/>
        <v>0</v>
      </c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  <c r="AA456" s="140"/>
      <c r="AB456" s="140"/>
      <c r="AC456" s="140"/>
      <c r="AD456" s="140"/>
      <c r="AE456" s="140"/>
    </row>
    <row r="457" spans="1:31" s="130" customFormat="1" ht="11.1" customHeight="1" outlineLevel="2">
      <c r="A457" s="47">
        <v>107023</v>
      </c>
      <c r="B457" s="406" t="s">
        <v>374</v>
      </c>
      <c r="C457" s="406"/>
      <c r="D457" s="406"/>
      <c r="E457" s="406"/>
      <c r="F457" s="47" t="s">
        <v>2</v>
      </c>
      <c r="G457" s="47">
        <v>4</v>
      </c>
      <c r="H457" s="95">
        <v>158</v>
      </c>
      <c r="I457" s="53">
        <f t="shared" si="214"/>
        <v>153.24927255092146</v>
      </c>
      <c r="J457" s="53">
        <f t="shared" si="215"/>
        <v>150.18548858381172</v>
      </c>
      <c r="K457" s="131"/>
      <c r="L457" s="50">
        <f t="shared" si="216"/>
        <v>0</v>
      </c>
      <c r="M457" s="48">
        <f t="shared" si="217"/>
        <v>0</v>
      </c>
      <c r="N457" s="48">
        <f t="shared" si="218"/>
        <v>0</v>
      </c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140"/>
      <c r="AB457" s="140"/>
      <c r="AC457" s="140"/>
      <c r="AD457" s="140"/>
      <c r="AE457" s="140"/>
    </row>
    <row r="458" spans="1:31" s="130" customFormat="1" ht="11.1" customHeight="1" outlineLevel="2">
      <c r="A458" s="47">
        <v>107024</v>
      </c>
      <c r="B458" s="406" t="s">
        <v>375</v>
      </c>
      <c r="C458" s="406"/>
      <c r="D458" s="406"/>
      <c r="E458" s="406"/>
      <c r="F458" s="47" t="s">
        <v>2</v>
      </c>
      <c r="G458" s="47">
        <v>4</v>
      </c>
      <c r="H458" s="95">
        <v>202</v>
      </c>
      <c r="I458" s="53">
        <f t="shared" si="214"/>
        <v>195.92628516003882</v>
      </c>
      <c r="J458" s="53">
        <f t="shared" si="215"/>
        <v>192.0092955312023</v>
      </c>
      <c r="K458" s="131"/>
      <c r="L458" s="50">
        <f t="shared" si="216"/>
        <v>0</v>
      </c>
      <c r="M458" s="48">
        <f t="shared" si="217"/>
        <v>0</v>
      </c>
      <c r="N458" s="48">
        <f t="shared" si="218"/>
        <v>0</v>
      </c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140"/>
      <c r="AB458" s="140"/>
      <c r="AC458" s="140"/>
      <c r="AD458" s="140"/>
      <c r="AE458" s="140"/>
    </row>
    <row r="459" spans="1:31" s="130" customFormat="1" ht="11.1" customHeight="1" outlineLevel="2">
      <c r="A459" s="47">
        <v>107025</v>
      </c>
      <c r="B459" s="406" t="s">
        <v>376</v>
      </c>
      <c r="C459" s="406"/>
      <c r="D459" s="406"/>
      <c r="E459" s="406"/>
      <c r="F459" s="47" t="s">
        <v>2</v>
      </c>
      <c r="G459" s="47">
        <v>4</v>
      </c>
      <c r="H459" s="95">
        <v>246</v>
      </c>
      <c r="I459" s="53">
        <f t="shared" si="214"/>
        <v>238.60329776915617</v>
      </c>
      <c r="J459" s="53">
        <f t="shared" si="215"/>
        <v>233.83310247859288</v>
      </c>
      <c r="K459" s="131"/>
      <c r="L459" s="50">
        <f t="shared" si="216"/>
        <v>0</v>
      </c>
      <c r="M459" s="48">
        <f t="shared" si="217"/>
        <v>0</v>
      </c>
      <c r="N459" s="48">
        <f t="shared" si="218"/>
        <v>0</v>
      </c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  <c r="AA459" s="140"/>
      <c r="AB459" s="140"/>
      <c r="AC459" s="140"/>
      <c r="AD459" s="140"/>
      <c r="AE459" s="140"/>
    </row>
    <row r="460" spans="1:31" s="141" customFormat="1" ht="11.1" customHeight="1" outlineLevel="2" thickBot="1">
      <c r="A460" s="52">
        <v>107026</v>
      </c>
      <c r="B460" s="406" t="s">
        <v>377</v>
      </c>
      <c r="C460" s="406"/>
      <c r="D460" s="406"/>
      <c r="E460" s="406"/>
      <c r="F460" s="52" t="s">
        <v>2</v>
      </c>
      <c r="G460" s="52">
        <v>4</v>
      </c>
      <c r="H460" s="96">
        <v>255</v>
      </c>
      <c r="I460" s="53">
        <f t="shared" si="214"/>
        <v>247.33268671193019</v>
      </c>
      <c r="J460" s="53">
        <f t="shared" si="215"/>
        <v>242.38797208146823</v>
      </c>
      <c r="K460" s="143"/>
      <c r="L460" s="56">
        <f t="shared" si="216"/>
        <v>0</v>
      </c>
      <c r="M460" s="53">
        <f t="shared" si="217"/>
        <v>0</v>
      </c>
      <c r="N460" s="53">
        <f t="shared" si="218"/>
        <v>0</v>
      </c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  <c r="AA460" s="140"/>
      <c r="AB460" s="140"/>
      <c r="AC460" s="140"/>
      <c r="AD460" s="140"/>
      <c r="AE460" s="140"/>
    </row>
    <row r="461" spans="1:31" s="138" customFormat="1" ht="14.1" customHeight="1" outlineLevel="1">
      <c r="A461" s="469">
        <v>0</v>
      </c>
      <c r="B461" s="469"/>
      <c r="C461" s="469"/>
      <c r="D461" s="469"/>
      <c r="E461" s="469"/>
      <c r="F461" s="469"/>
      <c r="G461" s="469"/>
      <c r="H461" s="469"/>
      <c r="I461" s="469"/>
      <c r="J461" s="469"/>
      <c r="K461" s="137"/>
      <c r="L461" s="62"/>
      <c r="M461" s="62"/>
      <c r="N461" s="62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40"/>
      <c r="AE461" s="140"/>
    </row>
    <row r="462" spans="1:31" s="180" customFormat="1" ht="13.5" outlineLevel="2" thickBot="1">
      <c r="A462" s="443" t="s">
        <v>790</v>
      </c>
      <c r="B462" s="444"/>
      <c r="C462" s="444"/>
      <c r="D462" s="444"/>
      <c r="E462" s="444"/>
      <c r="F462" s="444"/>
      <c r="G462" s="444"/>
      <c r="H462" s="444"/>
      <c r="I462" s="444"/>
      <c r="J462" s="444"/>
      <c r="K462" s="181"/>
      <c r="L462" s="182"/>
      <c r="M462" s="182"/>
      <c r="N462" s="182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  <c r="AA462" s="140"/>
      <c r="AB462" s="140"/>
      <c r="AC462" s="140"/>
      <c r="AD462" s="140"/>
      <c r="AE462" s="140"/>
    </row>
    <row r="463" spans="1:31" s="130" customFormat="1" ht="11.1" customHeight="1" outlineLevel="3">
      <c r="A463" s="47">
        <v>107027</v>
      </c>
      <c r="B463" s="406" t="s">
        <v>249</v>
      </c>
      <c r="C463" s="406"/>
      <c r="D463" s="406"/>
      <c r="E463" s="406"/>
      <c r="F463" s="47" t="s">
        <v>2</v>
      </c>
      <c r="G463" s="47">
        <v>60</v>
      </c>
      <c r="H463" s="95">
        <v>18.2</v>
      </c>
      <c r="I463" s="48">
        <f>H463/1.031</f>
        <v>17.652764306498547</v>
      </c>
      <c r="J463" s="188">
        <f>I463/1.0204</f>
        <v>17.29984741914793</v>
      </c>
      <c r="K463" s="129"/>
      <c r="L463" s="49">
        <f t="shared" ref="L463:L482" si="219">SUM(H463*K463)</f>
        <v>0</v>
      </c>
      <c r="M463" s="48">
        <f t="shared" ref="M463:M480" si="220">IF($L$8&gt;=30000,I463*K463,0)</f>
        <v>0</v>
      </c>
      <c r="N463" s="48">
        <f t="shared" ref="N463:N480" si="221">IF($L$8&gt;=100000,K463*J463,0)</f>
        <v>0</v>
      </c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  <c r="AA463" s="140"/>
      <c r="AB463" s="140"/>
      <c r="AC463" s="140"/>
      <c r="AD463" s="140"/>
      <c r="AE463" s="140"/>
    </row>
    <row r="464" spans="1:31" s="130" customFormat="1" ht="11.1" customHeight="1" outlineLevel="3">
      <c r="A464" s="47">
        <v>107028</v>
      </c>
      <c r="B464" s="406" t="s">
        <v>248</v>
      </c>
      <c r="C464" s="406"/>
      <c r="D464" s="406"/>
      <c r="E464" s="406"/>
      <c r="F464" s="47" t="s">
        <v>2</v>
      </c>
      <c r="G464" s="47">
        <v>60</v>
      </c>
      <c r="H464" s="95">
        <v>18.2</v>
      </c>
      <c r="I464" s="48">
        <f>H464/1.031</f>
        <v>17.652764306498547</v>
      </c>
      <c r="J464" s="188">
        <f>I464/1.0204</f>
        <v>17.29984741914793</v>
      </c>
      <c r="K464" s="131"/>
      <c r="L464" s="49">
        <f t="shared" si="219"/>
        <v>0</v>
      </c>
      <c r="M464" s="48">
        <f t="shared" si="220"/>
        <v>0</v>
      </c>
      <c r="N464" s="48">
        <f t="shared" si="221"/>
        <v>0</v>
      </c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  <c r="AA464" s="140"/>
      <c r="AB464" s="140"/>
      <c r="AC464" s="140"/>
      <c r="AD464" s="140"/>
      <c r="AE464" s="140"/>
    </row>
    <row r="465" spans="1:31" s="130" customFormat="1" ht="11.1" customHeight="1" outlineLevel="3">
      <c r="A465" s="47">
        <v>107029</v>
      </c>
      <c r="B465" s="406" t="s">
        <v>233</v>
      </c>
      <c r="C465" s="406"/>
      <c r="D465" s="406"/>
      <c r="E465" s="406"/>
      <c r="F465" s="47" t="s">
        <v>2</v>
      </c>
      <c r="G465" s="47">
        <v>50</v>
      </c>
      <c r="H465" s="95">
        <v>24.5</v>
      </c>
      <c r="I465" s="48">
        <f t="shared" ref="I465:I480" si="222">H465/1.031</f>
        <v>23.763336566440351</v>
      </c>
      <c r="J465" s="188">
        <f t="shared" ref="J465:J480" si="223">I465/1.0204</f>
        <v>23.288256141160673</v>
      </c>
      <c r="K465" s="131"/>
      <c r="L465" s="49">
        <f t="shared" si="219"/>
        <v>0</v>
      </c>
      <c r="M465" s="48">
        <f t="shared" si="220"/>
        <v>0</v>
      </c>
      <c r="N465" s="48">
        <f t="shared" si="221"/>
        <v>0</v>
      </c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A465" s="140"/>
      <c r="AB465" s="140"/>
      <c r="AC465" s="140"/>
      <c r="AD465" s="140"/>
      <c r="AE465" s="140"/>
    </row>
    <row r="466" spans="1:31" s="130" customFormat="1" ht="11.1" customHeight="1" outlineLevel="3">
      <c r="A466" s="47">
        <v>107030</v>
      </c>
      <c r="B466" s="406" t="s">
        <v>232</v>
      </c>
      <c r="C466" s="406"/>
      <c r="D466" s="406"/>
      <c r="E466" s="406"/>
      <c r="F466" s="47" t="s">
        <v>2</v>
      </c>
      <c r="G466" s="47">
        <v>50</v>
      </c>
      <c r="H466" s="95">
        <v>24.5</v>
      </c>
      <c r="I466" s="48">
        <f t="shared" si="222"/>
        <v>23.763336566440351</v>
      </c>
      <c r="J466" s="188">
        <f t="shared" si="223"/>
        <v>23.288256141160673</v>
      </c>
      <c r="K466" s="131"/>
      <c r="L466" s="49">
        <f t="shared" si="219"/>
        <v>0</v>
      </c>
      <c r="M466" s="48">
        <f t="shared" si="220"/>
        <v>0</v>
      </c>
      <c r="N466" s="48">
        <f t="shared" si="221"/>
        <v>0</v>
      </c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A466" s="140"/>
      <c r="AB466" s="140"/>
      <c r="AC466" s="140"/>
      <c r="AD466" s="140"/>
      <c r="AE466" s="140"/>
    </row>
    <row r="467" spans="1:31" s="130" customFormat="1" ht="11.1" customHeight="1" outlineLevel="3">
      <c r="A467" s="47">
        <v>107031</v>
      </c>
      <c r="B467" s="406" t="s">
        <v>238</v>
      </c>
      <c r="C467" s="406"/>
      <c r="D467" s="406"/>
      <c r="E467" s="406"/>
      <c r="F467" s="47" t="s">
        <v>2</v>
      </c>
      <c r="G467" s="47">
        <v>50</v>
      </c>
      <c r="H467" s="95">
        <v>26.5</v>
      </c>
      <c r="I467" s="48">
        <f t="shared" si="222"/>
        <v>25.703200775945685</v>
      </c>
      <c r="J467" s="188">
        <f t="shared" si="223"/>
        <v>25.189338275132972</v>
      </c>
      <c r="K467" s="131"/>
      <c r="L467" s="49">
        <f t="shared" si="219"/>
        <v>0</v>
      </c>
      <c r="M467" s="48">
        <f t="shared" si="220"/>
        <v>0</v>
      </c>
      <c r="N467" s="48">
        <f t="shared" si="221"/>
        <v>0</v>
      </c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  <c r="AA467" s="140"/>
      <c r="AB467" s="140"/>
      <c r="AC467" s="140"/>
      <c r="AD467" s="140"/>
      <c r="AE467" s="140"/>
    </row>
    <row r="468" spans="1:31" s="130" customFormat="1" ht="11.1" customHeight="1" outlineLevel="3">
      <c r="A468" s="47">
        <v>107032</v>
      </c>
      <c r="B468" s="406" t="s">
        <v>239</v>
      </c>
      <c r="C468" s="406"/>
      <c r="D468" s="406"/>
      <c r="E468" s="406"/>
      <c r="F468" s="47" t="s">
        <v>2</v>
      </c>
      <c r="G468" s="47">
        <v>50</v>
      </c>
      <c r="H468" s="95">
        <v>26.5</v>
      </c>
      <c r="I468" s="48">
        <f t="shared" si="222"/>
        <v>25.703200775945685</v>
      </c>
      <c r="J468" s="188">
        <f t="shared" si="223"/>
        <v>25.189338275132972</v>
      </c>
      <c r="K468" s="131"/>
      <c r="L468" s="49">
        <f t="shared" si="219"/>
        <v>0</v>
      </c>
      <c r="M468" s="48">
        <f t="shared" si="220"/>
        <v>0</v>
      </c>
      <c r="N468" s="48">
        <f t="shared" si="221"/>
        <v>0</v>
      </c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  <c r="AA468" s="140"/>
      <c r="AB468" s="140"/>
      <c r="AC468" s="140"/>
      <c r="AD468" s="140"/>
      <c r="AE468" s="140"/>
    </row>
    <row r="469" spans="1:31" s="130" customFormat="1" ht="11.1" customHeight="1" outlineLevel="3">
      <c r="A469" s="47">
        <v>107033</v>
      </c>
      <c r="B469" s="406" t="s">
        <v>812</v>
      </c>
      <c r="C469" s="406"/>
      <c r="D469" s="406"/>
      <c r="E469" s="406"/>
      <c r="F469" s="47" t="s">
        <v>2</v>
      </c>
      <c r="G469" s="47">
        <v>80</v>
      </c>
      <c r="H469" s="95">
        <v>0</v>
      </c>
      <c r="I469" s="48">
        <f t="shared" si="222"/>
        <v>0</v>
      </c>
      <c r="J469" s="188">
        <f t="shared" si="223"/>
        <v>0</v>
      </c>
      <c r="K469" s="131"/>
      <c r="L469" s="49">
        <f t="shared" si="219"/>
        <v>0</v>
      </c>
      <c r="M469" s="48">
        <f t="shared" si="220"/>
        <v>0</v>
      </c>
      <c r="N469" s="48">
        <f t="shared" si="221"/>
        <v>0</v>
      </c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  <c r="AA469" s="140"/>
      <c r="AB469" s="140"/>
      <c r="AC469" s="140"/>
      <c r="AD469" s="140"/>
      <c r="AE469" s="140"/>
    </row>
    <row r="470" spans="1:31" s="130" customFormat="1" ht="11.1" customHeight="1" outlineLevel="3">
      <c r="A470" s="47">
        <v>107034</v>
      </c>
      <c r="B470" s="406" t="s">
        <v>813</v>
      </c>
      <c r="C470" s="406"/>
      <c r="D470" s="406"/>
      <c r="E470" s="406"/>
      <c r="F470" s="47" t="s">
        <v>2</v>
      </c>
      <c r="G470" s="47">
        <v>80</v>
      </c>
      <c r="H470" s="95">
        <v>0</v>
      </c>
      <c r="I470" s="48">
        <f t="shared" si="222"/>
        <v>0</v>
      </c>
      <c r="J470" s="188">
        <f t="shared" si="223"/>
        <v>0</v>
      </c>
      <c r="K470" s="131"/>
      <c r="L470" s="49">
        <f t="shared" si="219"/>
        <v>0</v>
      </c>
      <c r="M470" s="48">
        <f t="shared" si="220"/>
        <v>0</v>
      </c>
      <c r="N470" s="48">
        <f t="shared" si="221"/>
        <v>0</v>
      </c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  <c r="AA470" s="140"/>
      <c r="AB470" s="140"/>
      <c r="AC470" s="140"/>
      <c r="AD470" s="140"/>
      <c r="AE470" s="140"/>
    </row>
    <row r="471" spans="1:31" s="130" customFormat="1" ht="11.1" customHeight="1" outlineLevel="3">
      <c r="A471" s="47">
        <v>107035</v>
      </c>
      <c r="B471" s="406" t="s">
        <v>814</v>
      </c>
      <c r="C471" s="406"/>
      <c r="D471" s="406"/>
      <c r="E471" s="406"/>
      <c r="F471" s="47" t="s">
        <v>2</v>
      </c>
      <c r="G471" s="47">
        <v>60</v>
      </c>
      <c r="H471" s="95">
        <v>0</v>
      </c>
      <c r="I471" s="48">
        <f t="shared" si="222"/>
        <v>0</v>
      </c>
      <c r="J471" s="188">
        <f t="shared" si="223"/>
        <v>0</v>
      </c>
      <c r="K471" s="131"/>
      <c r="L471" s="49">
        <f t="shared" si="219"/>
        <v>0</v>
      </c>
      <c r="M471" s="48">
        <f t="shared" si="220"/>
        <v>0</v>
      </c>
      <c r="N471" s="48">
        <f t="shared" si="221"/>
        <v>0</v>
      </c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  <c r="AA471" s="140"/>
      <c r="AB471" s="140"/>
      <c r="AC471" s="140"/>
      <c r="AD471" s="140"/>
      <c r="AE471" s="140"/>
    </row>
    <row r="472" spans="1:31" s="130" customFormat="1" ht="11.1" customHeight="1" outlineLevel="3">
      <c r="A472" s="47">
        <v>107036</v>
      </c>
      <c r="B472" s="406" t="s">
        <v>815</v>
      </c>
      <c r="C472" s="406"/>
      <c r="D472" s="406"/>
      <c r="E472" s="406"/>
      <c r="F472" s="47" t="s">
        <v>2</v>
      </c>
      <c r="G472" s="47">
        <v>60</v>
      </c>
      <c r="H472" s="95">
        <v>0</v>
      </c>
      <c r="I472" s="48">
        <f t="shared" si="222"/>
        <v>0</v>
      </c>
      <c r="J472" s="188">
        <f t="shared" si="223"/>
        <v>0</v>
      </c>
      <c r="K472" s="131"/>
      <c r="L472" s="49">
        <f t="shared" si="219"/>
        <v>0</v>
      </c>
      <c r="M472" s="48">
        <f t="shared" si="220"/>
        <v>0</v>
      </c>
      <c r="N472" s="48">
        <f t="shared" si="221"/>
        <v>0</v>
      </c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  <c r="AA472" s="140"/>
      <c r="AB472" s="140"/>
      <c r="AC472" s="140"/>
      <c r="AD472" s="140"/>
      <c r="AE472" s="140"/>
    </row>
    <row r="473" spans="1:31" s="130" customFormat="1" ht="11.1" customHeight="1" outlineLevel="3">
      <c r="A473" s="47">
        <v>107037</v>
      </c>
      <c r="B473" s="406" t="s">
        <v>816</v>
      </c>
      <c r="C473" s="406"/>
      <c r="D473" s="406"/>
      <c r="E473" s="406"/>
      <c r="F473" s="47" t="s">
        <v>2</v>
      </c>
      <c r="G473" s="47">
        <v>40</v>
      </c>
      <c r="H473" s="95">
        <v>0</v>
      </c>
      <c r="I473" s="48">
        <f t="shared" si="222"/>
        <v>0</v>
      </c>
      <c r="J473" s="188">
        <f t="shared" si="223"/>
        <v>0</v>
      </c>
      <c r="K473" s="131"/>
      <c r="L473" s="49">
        <f t="shared" si="219"/>
        <v>0</v>
      </c>
      <c r="M473" s="48">
        <f t="shared" si="220"/>
        <v>0</v>
      </c>
      <c r="N473" s="48">
        <f t="shared" si="221"/>
        <v>0</v>
      </c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  <c r="AA473" s="140"/>
      <c r="AB473" s="140"/>
      <c r="AC473" s="140"/>
      <c r="AD473" s="140"/>
      <c r="AE473" s="140"/>
    </row>
    <row r="474" spans="1:31" s="130" customFormat="1" ht="11.1" customHeight="1" outlineLevel="3">
      <c r="A474" s="47">
        <v>107038</v>
      </c>
      <c r="B474" s="406" t="s">
        <v>817</v>
      </c>
      <c r="C474" s="406"/>
      <c r="D474" s="406"/>
      <c r="E474" s="406"/>
      <c r="F474" s="47" t="s">
        <v>2</v>
      </c>
      <c r="G474" s="47">
        <v>40</v>
      </c>
      <c r="H474" s="95">
        <v>0</v>
      </c>
      <c r="I474" s="48">
        <f t="shared" si="222"/>
        <v>0</v>
      </c>
      <c r="J474" s="188">
        <f t="shared" si="223"/>
        <v>0</v>
      </c>
      <c r="K474" s="131"/>
      <c r="L474" s="49">
        <f t="shared" si="219"/>
        <v>0</v>
      </c>
      <c r="M474" s="48">
        <f t="shared" si="220"/>
        <v>0</v>
      </c>
      <c r="N474" s="48">
        <f t="shared" si="221"/>
        <v>0</v>
      </c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  <c r="AA474" s="140"/>
      <c r="AB474" s="140"/>
      <c r="AC474" s="140"/>
      <c r="AD474" s="140"/>
      <c r="AE474" s="140"/>
    </row>
    <row r="475" spans="1:31" s="130" customFormat="1" ht="11.1" customHeight="1" outlineLevel="3">
      <c r="A475" s="47">
        <v>107039</v>
      </c>
      <c r="B475" s="406" t="s">
        <v>818</v>
      </c>
      <c r="C475" s="406"/>
      <c r="D475" s="406"/>
      <c r="E475" s="406"/>
      <c r="F475" s="47" t="s">
        <v>2</v>
      </c>
      <c r="G475" s="47">
        <v>100</v>
      </c>
      <c r="H475" s="95">
        <v>19</v>
      </c>
      <c r="I475" s="48">
        <f t="shared" si="222"/>
        <v>18.428709990300682</v>
      </c>
      <c r="J475" s="188">
        <f t="shared" si="223"/>
        <v>18.060280272736851</v>
      </c>
      <c r="K475" s="131"/>
      <c r="L475" s="49">
        <f t="shared" si="219"/>
        <v>0</v>
      </c>
      <c r="M475" s="48">
        <f t="shared" si="220"/>
        <v>0</v>
      </c>
      <c r="N475" s="48">
        <f t="shared" si="221"/>
        <v>0</v>
      </c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  <c r="AA475" s="140"/>
      <c r="AB475" s="140"/>
      <c r="AC475" s="140"/>
      <c r="AD475" s="140"/>
      <c r="AE475" s="140"/>
    </row>
    <row r="476" spans="1:31" s="130" customFormat="1" ht="11.1" customHeight="1" outlineLevel="3">
      <c r="A476" s="47">
        <v>107040</v>
      </c>
      <c r="B476" s="406" t="s">
        <v>819</v>
      </c>
      <c r="C476" s="406"/>
      <c r="D476" s="406"/>
      <c r="E476" s="406"/>
      <c r="F476" s="47" t="s">
        <v>2</v>
      </c>
      <c r="G476" s="47">
        <v>100</v>
      </c>
      <c r="H476" s="95">
        <v>19</v>
      </c>
      <c r="I476" s="48">
        <f t="shared" si="222"/>
        <v>18.428709990300682</v>
      </c>
      <c r="J476" s="188">
        <f t="shared" si="223"/>
        <v>18.060280272736851</v>
      </c>
      <c r="K476" s="131"/>
      <c r="L476" s="49">
        <f t="shared" si="219"/>
        <v>0</v>
      </c>
      <c r="M476" s="48">
        <f t="shared" si="220"/>
        <v>0</v>
      </c>
      <c r="N476" s="48">
        <f t="shared" si="221"/>
        <v>0</v>
      </c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  <c r="AA476" s="140"/>
      <c r="AB476" s="140"/>
      <c r="AC476" s="140"/>
      <c r="AD476" s="140"/>
      <c r="AE476" s="140"/>
    </row>
    <row r="477" spans="1:31" s="130" customFormat="1" ht="11.1" customHeight="1" outlineLevel="3">
      <c r="A477" s="47">
        <v>107041</v>
      </c>
      <c r="B477" s="406" t="s">
        <v>820</v>
      </c>
      <c r="C477" s="406"/>
      <c r="D477" s="406"/>
      <c r="E477" s="406"/>
      <c r="F477" s="47" t="s">
        <v>2</v>
      </c>
      <c r="G477" s="47">
        <v>50</v>
      </c>
      <c r="H477" s="95">
        <v>26.5</v>
      </c>
      <c r="I477" s="48">
        <f t="shared" si="222"/>
        <v>25.703200775945685</v>
      </c>
      <c r="J477" s="188">
        <f t="shared" si="223"/>
        <v>25.189338275132972</v>
      </c>
      <c r="K477" s="131"/>
      <c r="L477" s="49">
        <f t="shared" si="219"/>
        <v>0</v>
      </c>
      <c r="M477" s="48">
        <f t="shared" si="220"/>
        <v>0</v>
      </c>
      <c r="N477" s="48">
        <f t="shared" si="221"/>
        <v>0</v>
      </c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  <c r="AA477" s="140"/>
      <c r="AB477" s="140"/>
      <c r="AC477" s="140"/>
      <c r="AD477" s="140"/>
      <c r="AE477" s="140"/>
    </row>
    <row r="478" spans="1:31" s="130" customFormat="1" ht="11.1" customHeight="1" outlineLevel="3">
      <c r="A478" s="47">
        <v>107042</v>
      </c>
      <c r="B478" s="406" t="s">
        <v>821</v>
      </c>
      <c r="C478" s="406"/>
      <c r="D478" s="406"/>
      <c r="E478" s="406"/>
      <c r="F478" s="47" t="s">
        <v>2</v>
      </c>
      <c r="G478" s="47">
        <v>50</v>
      </c>
      <c r="H478" s="95">
        <v>26.5</v>
      </c>
      <c r="I478" s="48">
        <f t="shared" si="222"/>
        <v>25.703200775945685</v>
      </c>
      <c r="J478" s="188">
        <f t="shared" si="223"/>
        <v>25.189338275132972</v>
      </c>
      <c r="K478" s="131"/>
      <c r="L478" s="49">
        <f t="shared" si="219"/>
        <v>0</v>
      </c>
      <c r="M478" s="48">
        <f t="shared" si="220"/>
        <v>0</v>
      </c>
      <c r="N478" s="48">
        <f t="shared" si="221"/>
        <v>0</v>
      </c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A478" s="140"/>
      <c r="AB478" s="140"/>
      <c r="AC478" s="140"/>
      <c r="AD478" s="140"/>
      <c r="AE478" s="140"/>
    </row>
    <row r="479" spans="1:31" s="130" customFormat="1" ht="11.1" customHeight="1" outlineLevel="3">
      <c r="A479" s="47">
        <v>107043</v>
      </c>
      <c r="B479" s="406" t="s">
        <v>822</v>
      </c>
      <c r="C479" s="406"/>
      <c r="D479" s="406"/>
      <c r="E479" s="406"/>
      <c r="F479" s="47" t="s">
        <v>2</v>
      </c>
      <c r="G479" s="47">
        <v>40</v>
      </c>
      <c r="H479" s="95">
        <v>29</v>
      </c>
      <c r="I479" s="48">
        <f t="shared" si="222"/>
        <v>28.128031037827355</v>
      </c>
      <c r="J479" s="188">
        <f t="shared" si="223"/>
        <v>27.565690942598351</v>
      </c>
      <c r="K479" s="131"/>
      <c r="L479" s="49">
        <f t="shared" si="219"/>
        <v>0</v>
      </c>
      <c r="M479" s="48">
        <f t="shared" si="220"/>
        <v>0</v>
      </c>
      <c r="N479" s="48">
        <f t="shared" si="221"/>
        <v>0</v>
      </c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A479" s="140"/>
      <c r="AB479" s="140"/>
      <c r="AC479" s="140"/>
      <c r="AD479" s="140"/>
      <c r="AE479" s="140"/>
    </row>
    <row r="480" spans="1:31" s="141" customFormat="1" ht="11.1" customHeight="1" outlineLevel="3">
      <c r="A480" s="52">
        <v>107044</v>
      </c>
      <c r="B480" s="406" t="s">
        <v>823</v>
      </c>
      <c r="C480" s="406"/>
      <c r="D480" s="406"/>
      <c r="E480" s="406"/>
      <c r="F480" s="52" t="s">
        <v>2</v>
      </c>
      <c r="G480" s="52">
        <v>40</v>
      </c>
      <c r="H480" s="96">
        <v>29</v>
      </c>
      <c r="I480" s="53">
        <f t="shared" si="222"/>
        <v>28.128031037827355</v>
      </c>
      <c r="J480" s="189">
        <f t="shared" si="223"/>
        <v>27.565690942598351</v>
      </c>
      <c r="K480" s="142"/>
      <c r="L480" s="55">
        <f t="shared" si="219"/>
        <v>0</v>
      </c>
      <c r="M480" s="53">
        <f t="shared" si="220"/>
        <v>0</v>
      </c>
      <c r="N480" s="53">
        <f t="shared" si="221"/>
        <v>0</v>
      </c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  <c r="AA480" s="140"/>
      <c r="AB480" s="140"/>
      <c r="AC480" s="140"/>
      <c r="AD480" s="140"/>
      <c r="AE480" s="140"/>
    </row>
    <row r="481" spans="1:31" s="141" customFormat="1" ht="11.1" customHeight="1" outlineLevel="3">
      <c r="A481" s="52">
        <v>107150</v>
      </c>
      <c r="B481" s="406" t="s">
        <v>1393</v>
      </c>
      <c r="C481" s="406"/>
      <c r="D481" s="406"/>
      <c r="E481" s="406"/>
      <c r="F481" s="52" t="s">
        <v>2</v>
      </c>
      <c r="G481" s="52">
        <v>120</v>
      </c>
      <c r="H481" s="96">
        <v>14</v>
      </c>
      <c r="I481" s="53">
        <f>H481/1.031</f>
        <v>13.579049466537343</v>
      </c>
      <c r="J481" s="189">
        <f>I481/1.0204</f>
        <v>13.3075749378061</v>
      </c>
      <c r="K481" s="142"/>
      <c r="L481" s="55">
        <f t="shared" si="219"/>
        <v>0</v>
      </c>
      <c r="M481" s="53"/>
      <c r="N481" s="53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  <c r="AA481" s="140"/>
      <c r="AB481" s="140"/>
      <c r="AC481" s="140"/>
      <c r="AD481" s="140"/>
      <c r="AE481" s="140"/>
    </row>
    <row r="482" spans="1:31" s="141" customFormat="1" ht="11.1" customHeight="1" outlineLevel="3" thickBot="1">
      <c r="A482" s="52">
        <v>107151</v>
      </c>
      <c r="B482" s="406" t="s">
        <v>1394</v>
      </c>
      <c r="C482" s="406"/>
      <c r="D482" s="406"/>
      <c r="E482" s="406"/>
      <c r="F482" s="52" t="s">
        <v>2</v>
      </c>
      <c r="G482" s="52">
        <v>120</v>
      </c>
      <c r="H482" s="96">
        <v>14</v>
      </c>
      <c r="I482" s="53">
        <f>H482/1.031</f>
        <v>13.579049466537343</v>
      </c>
      <c r="J482" s="189">
        <f>I482/1.0204</f>
        <v>13.3075749378061</v>
      </c>
      <c r="K482" s="143"/>
      <c r="L482" s="55">
        <f t="shared" si="219"/>
        <v>0</v>
      </c>
      <c r="M482" s="53"/>
      <c r="N482" s="53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  <c r="AA482" s="140"/>
      <c r="AB482" s="140"/>
      <c r="AC482" s="140"/>
      <c r="AD482" s="140"/>
      <c r="AE482" s="140"/>
    </row>
    <row r="483" spans="1:31" s="180" customFormat="1" ht="13.5" outlineLevel="2" thickBot="1">
      <c r="A483" s="443" t="s">
        <v>791</v>
      </c>
      <c r="B483" s="444"/>
      <c r="C483" s="444"/>
      <c r="D483" s="444"/>
      <c r="E483" s="444"/>
      <c r="F483" s="444"/>
      <c r="G483" s="444"/>
      <c r="H483" s="444"/>
      <c r="I483" s="444"/>
      <c r="J483" s="444"/>
      <c r="K483" s="181"/>
      <c r="L483" s="182"/>
      <c r="M483" s="182"/>
      <c r="N483" s="182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A483" s="140"/>
      <c r="AB483" s="140"/>
      <c r="AC483" s="140"/>
      <c r="AD483" s="140"/>
      <c r="AE483" s="140"/>
    </row>
    <row r="484" spans="1:31" s="130" customFormat="1" ht="11.1" customHeight="1" outlineLevel="3">
      <c r="A484" s="47">
        <v>107045</v>
      </c>
      <c r="B484" s="406" t="s">
        <v>224</v>
      </c>
      <c r="C484" s="406"/>
      <c r="D484" s="406"/>
      <c r="E484" s="406"/>
      <c r="F484" s="47" t="s">
        <v>2</v>
      </c>
      <c r="G484" s="47">
        <v>50</v>
      </c>
      <c r="H484" s="95">
        <v>31</v>
      </c>
      <c r="I484" s="48">
        <f t="shared" ref="I484:I500" si="224">H484/1.031</f>
        <v>30.067895247332689</v>
      </c>
      <c r="J484" s="48">
        <f>I484/1.0204</f>
        <v>29.46677307657065</v>
      </c>
      <c r="K484" s="129"/>
      <c r="L484" s="49">
        <f t="shared" ref="L484:L515" si="225">SUM(H484*K484)</f>
        <v>0</v>
      </c>
      <c r="M484" s="48">
        <f t="shared" ref="M484:M515" si="226">IF($L$8&gt;=30000,I484*K484,0)</f>
        <v>0</v>
      </c>
      <c r="N484" s="48">
        <f t="shared" ref="N484:N515" si="227">IF($L$8&gt;=100000,K484*J484,0)</f>
        <v>0</v>
      </c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A484" s="140"/>
      <c r="AB484" s="140"/>
      <c r="AC484" s="140"/>
      <c r="AD484" s="140"/>
      <c r="AE484" s="140"/>
    </row>
    <row r="485" spans="1:31" s="130" customFormat="1" ht="11.1" customHeight="1" outlineLevel="3">
      <c r="A485" s="47">
        <v>107046</v>
      </c>
      <c r="B485" s="406" t="s">
        <v>225</v>
      </c>
      <c r="C485" s="406"/>
      <c r="D485" s="406"/>
      <c r="E485" s="406"/>
      <c r="F485" s="47" t="s">
        <v>2</v>
      </c>
      <c r="G485" s="47">
        <v>50</v>
      </c>
      <c r="H485" s="95">
        <v>31</v>
      </c>
      <c r="I485" s="48">
        <f t="shared" si="224"/>
        <v>30.067895247332689</v>
      </c>
      <c r="J485" s="48">
        <f t="shared" ref="J485:J491" si="228">I485/1.0204</f>
        <v>29.46677307657065</v>
      </c>
      <c r="K485" s="131"/>
      <c r="L485" s="49">
        <f t="shared" si="225"/>
        <v>0</v>
      </c>
      <c r="M485" s="48">
        <f t="shared" si="226"/>
        <v>0</v>
      </c>
      <c r="N485" s="48">
        <f t="shared" si="227"/>
        <v>0</v>
      </c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  <c r="AA485" s="140"/>
      <c r="AB485" s="140"/>
      <c r="AC485" s="140"/>
      <c r="AD485" s="140"/>
      <c r="AE485" s="140"/>
    </row>
    <row r="486" spans="1:31" s="130" customFormat="1" ht="11.1" customHeight="1" outlineLevel="3">
      <c r="A486" s="47">
        <v>107047</v>
      </c>
      <c r="B486" s="406" t="s">
        <v>226</v>
      </c>
      <c r="C486" s="406"/>
      <c r="D486" s="406"/>
      <c r="E486" s="406"/>
      <c r="F486" s="47" t="s">
        <v>2</v>
      </c>
      <c r="G486" s="47">
        <v>50</v>
      </c>
      <c r="H486" s="95">
        <v>31</v>
      </c>
      <c r="I486" s="48">
        <f t="shared" si="224"/>
        <v>30.067895247332689</v>
      </c>
      <c r="J486" s="48">
        <f t="shared" si="228"/>
        <v>29.46677307657065</v>
      </c>
      <c r="K486" s="131"/>
      <c r="L486" s="49">
        <f t="shared" si="225"/>
        <v>0</v>
      </c>
      <c r="M486" s="48">
        <f t="shared" si="226"/>
        <v>0</v>
      </c>
      <c r="N486" s="48">
        <f t="shared" si="227"/>
        <v>0</v>
      </c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  <c r="AA486" s="140"/>
      <c r="AB486" s="140"/>
      <c r="AC486" s="140"/>
      <c r="AD486" s="140"/>
      <c r="AE486" s="140"/>
    </row>
    <row r="487" spans="1:31" s="130" customFormat="1" ht="11.1" customHeight="1" outlineLevel="3">
      <c r="A487" s="47">
        <v>107048</v>
      </c>
      <c r="B487" s="406" t="s">
        <v>229</v>
      </c>
      <c r="C487" s="406"/>
      <c r="D487" s="406"/>
      <c r="E487" s="406"/>
      <c r="F487" s="47" t="s">
        <v>2</v>
      </c>
      <c r="G487" s="47">
        <v>50</v>
      </c>
      <c r="H487" s="95">
        <v>31</v>
      </c>
      <c r="I487" s="48">
        <f t="shared" si="224"/>
        <v>30.067895247332689</v>
      </c>
      <c r="J487" s="48">
        <f t="shared" si="228"/>
        <v>29.46677307657065</v>
      </c>
      <c r="K487" s="131"/>
      <c r="L487" s="49">
        <f t="shared" si="225"/>
        <v>0</v>
      </c>
      <c r="M487" s="48">
        <f t="shared" si="226"/>
        <v>0</v>
      </c>
      <c r="N487" s="48">
        <f t="shared" si="227"/>
        <v>0</v>
      </c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  <c r="AA487" s="140"/>
      <c r="AB487" s="140"/>
      <c r="AC487" s="140"/>
      <c r="AD487" s="140"/>
      <c r="AE487" s="140"/>
    </row>
    <row r="488" spans="1:31" s="130" customFormat="1" ht="11.1" customHeight="1" outlineLevel="3">
      <c r="A488" s="47">
        <v>107049</v>
      </c>
      <c r="B488" s="406" t="s">
        <v>227</v>
      </c>
      <c r="C488" s="406"/>
      <c r="D488" s="406"/>
      <c r="E488" s="406"/>
      <c r="F488" s="47" t="s">
        <v>2</v>
      </c>
      <c r="G488" s="47">
        <v>50</v>
      </c>
      <c r="H488" s="95">
        <v>31</v>
      </c>
      <c r="I488" s="48">
        <f t="shared" si="224"/>
        <v>30.067895247332689</v>
      </c>
      <c r="J488" s="48">
        <f t="shared" si="228"/>
        <v>29.46677307657065</v>
      </c>
      <c r="K488" s="131"/>
      <c r="L488" s="49">
        <f t="shared" si="225"/>
        <v>0</v>
      </c>
      <c r="M488" s="48">
        <f t="shared" si="226"/>
        <v>0</v>
      </c>
      <c r="N488" s="48">
        <f t="shared" si="227"/>
        <v>0</v>
      </c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  <c r="AA488" s="140"/>
      <c r="AB488" s="140"/>
      <c r="AC488" s="140"/>
      <c r="AD488" s="140"/>
      <c r="AE488" s="140"/>
    </row>
    <row r="489" spans="1:31" s="130" customFormat="1" ht="11.1" customHeight="1" outlineLevel="3">
      <c r="A489" s="47">
        <v>107050</v>
      </c>
      <c r="B489" s="406" t="s">
        <v>230</v>
      </c>
      <c r="C489" s="406"/>
      <c r="D489" s="406"/>
      <c r="E489" s="406"/>
      <c r="F489" s="47" t="s">
        <v>2</v>
      </c>
      <c r="G489" s="47">
        <v>50</v>
      </c>
      <c r="H489" s="95">
        <v>31</v>
      </c>
      <c r="I489" s="48">
        <f t="shared" si="224"/>
        <v>30.067895247332689</v>
      </c>
      <c r="J489" s="48">
        <f t="shared" si="228"/>
        <v>29.46677307657065</v>
      </c>
      <c r="K489" s="131"/>
      <c r="L489" s="49">
        <f t="shared" si="225"/>
        <v>0</v>
      </c>
      <c r="M489" s="48">
        <f t="shared" si="226"/>
        <v>0</v>
      </c>
      <c r="N489" s="48">
        <f t="shared" si="227"/>
        <v>0</v>
      </c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  <c r="AA489" s="140"/>
      <c r="AB489" s="140"/>
      <c r="AC489" s="140"/>
      <c r="AD489" s="140"/>
      <c r="AE489" s="140"/>
    </row>
    <row r="490" spans="1:31" s="130" customFormat="1" ht="11.1" customHeight="1" outlineLevel="3">
      <c r="A490" s="47">
        <v>107051</v>
      </c>
      <c r="B490" s="406" t="s">
        <v>228</v>
      </c>
      <c r="C490" s="406"/>
      <c r="D490" s="406"/>
      <c r="E490" s="406"/>
      <c r="F490" s="47" t="s">
        <v>2</v>
      </c>
      <c r="G490" s="47">
        <v>50</v>
      </c>
      <c r="H490" s="95">
        <v>31</v>
      </c>
      <c r="I490" s="48">
        <f t="shared" si="224"/>
        <v>30.067895247332689</v>
      </c>
      <c r="J490" s="48">
        <f t="shared" si="228"/>
        <v>29.46677307657065</v>
      </c>
      <c r="K490" s="131"/>
      <c r="L490" s="49">
        <f t="shared" si="225"/>
        <v>0</v>
      </c>
      <c r="M490" s="48">
        <f t="shared" si="226"/>
        <v>0</v>
      </c>
      <c r="N490" s="48">
        <f t="shared" si="227"/>
        <v>0</v>
      </c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  <c r="AA490" s="140"/>
      <c r="AB490" s="140"/>
      <c r="AC490" s="140"/>
      <c r="AD490" s="140"/>
      <c r="AE490" s="140"/>
    </row>
    <row r="491" spans="1:31" s="130" customFormat="1" ht="11.1" customHeight="1" outlineLevel="3">
      <c r="A491" s="47">
        <v>107052</v>
      </c>
      <c r="B491" s="406" t="s">
        <v>231</v>
      </c>
      <c r="C491" s="406"/>
      <c r="D491" s="406"/>
      <c r="E491" s="406"/>
      <c r="F491" s="47" t="s">
        <v>2</v>
      </c>
      <c r="G491" s="47">
        <v>50</v>
      </c>
      <c r="H491" s="95">
        <v>31</v>
      </c>
      <c r="I491" s="48">
        <f t="shared" si="224"/>
        <v>30.067895247332689</v>
      </c>
      <c r="J491" s="48">
        <f t="shared" si="228"/>
        <v>29.46677307657065</v>
      </c>
      <c r="K491" s="131"/>
      <c r="L491" s="49">
        <f t="shared" si="225"/>
        <v>0</v>
      </c>
      <c r="M491" s="48">
        <f t="shared" si="226"/>
        <v>0</v>
      </c>
      <c r="N491" s="48">
        <f t="shared" si="227"/>
        <v>0</v>
      </c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  <c r="AA491" s="140"/>
      <c r="AB491" s="140"/>
      <c r="AC491" s="140"/>
      <c r="AD491" s="140"/>
      <c r="AE491" s="140"/>
    </row>
    <row r="492" spans="1:31" s="130" customFormat="1" ht="11.1" customHeight="1" outlineLevel="3">
      <c r="A492" s="47">
        <v>107053</v>
      </c>
      <c r="B492" s="406" t="s">
        <v>234</v>
      </c>
      <c r="C492" s="406"/>
      <c r="D492" s="406"/>
      <c r="E492" s="406"/>
      <c r="F492" s="47" t="s">
        <v>2</v>
      </c>
      <c r="G492" s="47">
        <v>50</v>
      </c>
      <c r="H492" s="95">
        <v>33</v>
      </c>
      <c r="I492" s="48">
        <f t="shared" si="224"/>
        <v>32.007759456838023</v>
      </c>
      <c r="J492" s="48">
        <f>I492/1.0204</f>
        <v>31.367855210542949</v>
      </c>
      <c r="K492" s="131"/>
      <c r="L492" s="49">
        <f t="shared" si="225"/>
        <v>0</v>
      </c>
      <c r="M492" s="48">
        <f t="shared" si="226"/>
        <v>0</v>
      </c>
      <c r="N492" s="48">
        <f t="shared" si="227"/>
        <v>0</v>
      </c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  <c r="AA492" s="140"/>
      <c r="AB492" s="140"/>
      <c r="AC492" s="140"/>
      <c r="AD492" s="140"/>
      <c r="AE492" s="140"/>
    </row>
    <row r="493" spans="1:31" s="130" customFormat="1" ht="11.1" customHeight="1" outlineLevel="3">
      <c r="A493" s="47">
        <v>107054</v>
      </c>
      <c r="B493" s="406" t="s">
        <v>240</v>
      </c>
      <c r="C493" s="406"/>
      <c r="D493" s="406"/>
      <c r="E493" s="406"/>
      <c r="F493" s="47" t="s">
        <v>2</v>
      </c>
      <c r="G493" s="47">
        <v>50</v>
      </c>
      <c r="H493" s="95">
        <v>33</v>
      </c>
      <c r="I493" s="48">
        <f t="shared" si="224"/>
        <v>32.007759456838023</v>
      </c>
      <c r="J493" s="48">
        <f>I493/1.0204</f>
        <v>31.367855210542949</v>
      </c>
      <c r="K493" s="131"/>
      <c r="L493" s="49">
        <f t="shared" si="225"/>
        <v>0</v>
      </c>
      <c r="M493" s="48">
        <f t="shared" si="226"/>
        <v>0</v>
      </c>
      <c r="N493" s="48">
        <f t="shared" si="227"/>
        <v>0</v>
      </c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  <c r="AA493" s="140"/>
      <c r="AB493" s="140"/>
      <c r="AC493" s="140"/>
      <c r="AD493" s="140"/>
      <c r="AE493" s="140"/>
    </row>
    <row r="494" spans="1:31" s="130" customFormat="1" ht="11.1" customHeight="1" outlineLevel="3">
      <c r="A494" s="47">
        <v>107055</v>
      </c>
      <c r="B494" s="406" t="s">
        <v>235</v>
      </c>
      <c r="C494" s="406"/>
      <c r="D494" s="406"/>
      <c r="E494" s="406"/>
      <c r="F494" s="47" t="s">
        <v>2</v>
      </c>
      <c r="G494" s="47">
        <v>50</v>
      </c>
      <c r="H494" s="95">
        <v>33</v>
      </c>
      <c r="I494" s="48">
        <f t="shared" si="224"/>
        <v>32.007759456838023</v>
      </c>
      <c r="J494" s="48">
        <f t="shared" ref="J494:J499" si="229">I494/1.0204</f>
        <v>31.367855210542949</v>
      </c>
      <c r="K494" s="131"/>
      <c r="L494" s="49">
        <f t="shared" si="225"/>
        <v>0</v>
      </c>
      <c r="M494" s="48">
        <f t="shared" si="226"/>
        <v>0</v>
      </c>
      <c r="N494" s="48">
        <f t="shared" si="227"/>
        <v>0</v>
      </c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  <c r="AA494" s="140"/>
      <c r="AB494" s="140"/>
      <c r="AC494" s="140"/>
      <c r="AD494" s="140"/>
      <c r="AE494" s="140"/>
    </row>
    <row r="495" spans="1:31" s="130" customFormat="1" ht="11.1" customHeight="1" outlineLevel="3">
      <c r="A495" s="47">
        <v>107056</v>
      </c>
      <c r="B495" s="406" t="s">
        <v>241</v>
      </c>
      <c r="C495" s="406"/>
      <c r="D495" s="406"/>
      <c r="E495" s="406"/>
      <c r="F495" s="47" t="s">
        <v>2</v>
      </c>
      <c r="G495" s="47">
        <v>50</v>
      </c>
      <c r="H495" s="95">
        <v>33</v>
      </c>
      <c r="I495" s="48">
        <f t="shared" si="224"/>
        <v>32.007759456838023</v>
      </c>
      <c r="J495" s="48">
        <f t="shared" si="229"/>
        <v>31.367855210542949</v>
      </c>
      <c r="K495" s="131"/>
      <c r="L495" s="49">
        <f t="shared" si="225"/>
        <v>0</v>
      </c>
      <c r="M495" s="48">
        <f t="shared" si="226"/>
        <v>0</v>
      </c>
      <c r="N495" s="48">
        <f t="shared" si="227"/>
        <v>0</v>
      </c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  <c r="AA495" s="140"/>
      <c r="AB495" s="140"/>
      <c r="AC495" s="140"/>
      <c r="AD495" s="140"/>
      <c r="AE495" s="140"/>
    </row>
    <row r="496" spans="1:31" s="130" customFormat="1" ht="11.1" customHeight="1" outlineLevel="3">
      <c r="A496" s="47">
        <v>107057</v>
      </c>
      <c r="B496" s="406" t="s">
        <v>236</v>
      </c>
      <c r="C496" s="406"/>
      <c r="D496" s="406"/>
      <c r="E496" s="406"/>
      <c r="F496" s="47" t="s">
        <v>2</v>
      </c>
      <c r="G496" s="47">
        <v>50</v>
      </c>
      <c r="H496" s="95">
        <v>33</v>
      </c>
      <c r="I496" s="48">
        <f t="shared" si="224"/>
        <v>32.007759456838023</v>
      </c>
      <c r="J496" s="48">
        <f t="shared" si="229"/>
        <v>31.367855210542949</v>
      </c>
      <c r="K496" s="131"/>
      <c r="L496" s="49">
        <f t="shared" si="225"/>
        <v>0</v>
      </c>
      <c r="M496" s="48">
        <f t="shared" si="226"/>
        <v>0</v>
      </c>
      <c r="N496" s="48">
        <f t="shared" si="227"/>
        <v>0</v>
      </c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  <c r="AA496" s="140"/>
      <c r="AB496" s="140"/>
      <c r="AC496" s="140"/>
      <c r="AD496" s="140"/>
      <c r="AE496" s="140"/>
    </row>
    <row r="497" spans="1:31" s="130" customFormat="1" ht="11.1" customHeight="1" outlineLevel="3">
      <c r="A497" s="47">
        <v>107058</v>
      </c>
      <c r="B497" s="406" t="s">
        <v>242</v>
      </c>
      <c r="C497" s="406"/>
      <c r="D497" s="406"/>
      <c r="E497" s="406"/>
      <c r="F497" s="47" t="s">
        <v>2</v>
      </c>
      <c r="G497" s="47">
        <v>50</v>
      </c>
      <c r="H497" s="95">
        <v>33</v>
      </c>
      <c r="I497" s="48">
        <f t="shared" si="224"/>
        <v>32.007759456838023</v>
      </c>
      <c r="J497" s="48">
        <f t="shared" si="229"/>
        <v>31.367855210542949</v>
      </c>
      <c r="K497" s="131"/>
      <c r="L497" s="49">
        <f t="shared" si="225"/>
        <v>0</v>
      </c>
      <c r="M497" s="48">
        <f t="shared" si="226"/>
        <v>0</v>
      </c>
      <c r="N497" s="48">
        <f t="shared" si="227"/>
        <v>0</v>
      </c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  <c r="AA497" s="140"/>
      <c r="AB497" s="140"/>
      <c r="AC497" s="140"/>
      <c r="AD497" s="140"/>
      <c r="AE497" s="140"/>
    </row>
    <row r="498" spans="1:31" s="130" customFormat="1" ht="11.1" customHeight="1" outlineLevel="3">
      <c r="A498" s="47">
        <v>107059</v>
      </c>
      <c r="B498" s="406" t="s">
        <v>237</v>
      </c>
      <c r="C498" s="406"/>
      <c r="D498" s="406"/>
      <c r="E498" s="406"/>
      <c r="F498" s="47" t="s">
        <v>2</v>
      </c>
      <c r="G498" s="47">
        <v>50</v>
      </c>
      <c r="H498" s="95">
        <v>33</v>
      </c>
      <c r="I498" s="48">
        <f t="shared" si="224"/>
        <v>32.007759456838023</v>
      </c>
      <c r="J498" s="48">
        <f t="shared" si="229"/>
        <v>31.367855210542949</v>
      </c>
      <c r="K498" s="135"/>
      <c r="L498" s="49">
        <f t="shared" si="225"/>
        <v>0</v>
      </c>
      <c r="M498" s="48">
        <f t="shared" si="226"/>
        <v>0</v>
      </c>
      <c r="N498" s="48">
        <f t="shared" si="227"/>
        <v>0</v>
      </c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  <c r="AA498" s="140"/>
      <c r="AB498" s="140"/>
      <c r="AC498" s="140"/>
      <c r="AD498" s="140"/>
      <c r="AE498" s="140"/>
    </row>
    <row r="499" spans="1:31" s="130" customFormat="1" ht="11.1" customHeight="1" outlineLevel="3">
      <c r="A499" s="47">
        <v>107060</v>
      </c>
      <c r="B499" s="406" t="s">
        <v>243</v>
      </c>
      <c r="C499" s="406"/>
      <c r="D499" s="406"/>
      <c r="E499" s="406"/>
      <c r="F499" s="47" t="s">
        <v>2</v>
      </c>
      <c r="G499" s="47">
        <v>50</v>
      </c>
      <c r="H499" s="95">
        <v>33</v>
      </c>
      <c r="I499" s="48">
        <f t="shared" si="224"/>
        <v>32.007759456838023</v>
      </c>
      <c r="J499" s="48">
        <f t="shared" si="229"/>
        <v>31.367855210542949</v>
      </c>
      <c r="K499" s="135"/>
      <c r="L499" s="49">
        <f t="shared" si="225"/>
        <v>0</v>
      </c>
      <c r="M499" s="48">
        <f t="shared" si="226"/>
        <v>0</v>
      </c>
      <c r="N499" s="48">
        <f t="shared" si="227"/>
        <v>0</v>
      </c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A499" s="140"/>
      <c r="AB499" s="140"/>
      <c r="AC499" s="140"/>
      <c r="AD499" s="140"/>
      <c r="AE499" s="140"/>
    </row>
    <row r="500" spans="1:31" s="130" customFormat="1" ht="11.1" customHeight="1" outlineLevel="3">
      <c r="A500" s="47">
        <v>107061</v>
      </c>
      <c r="B500" s="406" t="s">
        <v>244</v>
      </c>
      <c r="C500" s="406"/>
      <c r="D500" s="406"/>
      <c r="E500" s="406"/>
      <c r="F500" s="47" t="s">
        <v>2</v>
      </c>
      <c r="G500" s="47">
        <v>60</v>
      </c>
      <c r="H500" s="95">
        <v>23</v>
      </c>
      <c r="I500" s="48">
        <f t="shared" si="224"/>
        <v>22.30843840931135</v>
      </c>
      <c r="J500" s="48">
        <f>I500/1.0204</f>
        <v>21.862444540681448</v>
      </c>
      <c r="K500" s="131"/>
      <c r="L500" s="49">
        <f t="shared" si="225"/>
        <v>0</v>
      </c>
      <c r="M500" s="48">
        <f t="shared" si="226"/>
        <v>0</v>
      </c>
      <c r="N500" s="48">
        <f t="shared" si="227"/>
        <v>0</v>
      </c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A500" s="140"/>
      <c r="AB500" s="140"/>
      <c r="AC500" s="140"/>
      <c r="AD500" s="140"/>
      <c r="AE500" s="140"/>
    </row>
    <row r="501" spans="1:31" s="130" customFormat="1" ht="11.1" customHeight="1" outlineLevel="3">
      <c r="A501" s="47">
        <v>107062</v>
      </c>
      <c r="B501" s="406" t="s">
        <v>250</v>
      </c>
      <c r="C501" s="406"/>
      <c r="D501" s="406"/>
      <c r="E501" s="406"/>
      <c r="F501" s="47" t="s">
        <v>2</v>
      </c>
      <c r="G501" s="47">
        <v>60</v>
      </c>
      <c r="H501" s="95">
        <v>23</v>
      </c>
      <c r="I501" s="48">
        <f>H501/1.031</f>
        <v>22.30843840931135</v>
      </c>
      <c r="J501" s="48">
        <f>I501/1.0204</f>
        <v>21.862444540681448</v>
      </c>
      <c r="K501" s="131"/>
      <c r="L501" s="49">
        <f t="shared" si="225"/>
        <v>0</v>
      </c>
      <c r="M501" s="48">
        <f t="shared" si="226"/>
        <v>0</v>
      </c>
      <c r="N501" s="48">
        <f t="shared" si="227"/>
        <v>0</v>
      </c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  <c r="AA501" s="140"/>
      <c r="AB501" s="140"/>
      <c r="AC501" s="140"/>
      <c r="AD501" s="140"/>
      <c r="AE501" s="140"/>
    </row>
    <row r="502" spans="1:31" s="130" customFormat="1" ht="11.1" customHeight="1" outlineLevel="3">
      <c r="A502" s="47">
        <v>107063</v>
      </c>
      <c r="B502" s="406" t="s">
        <v>245</v>
      </c>
      <c r="C502" s="406"/>
      <c r="D502" s="406"/>
      <c r="E502" s="406"/>
      <c r="F502" s="47" t="s">
        <v>2</v>
      </c>
      <c r="G502" s="47">
        <v>60</v>
      </c>
      <c r="H502" s="95">
        <v>23</v>
      </c>
      <c r="I502" s="48">
        <f t="shared" ref="I502:I507" si="230">H502/1.031</f>
        <v>22.30843840931135</v>
      </c>
      <c r="J502" s="48">
        <f t="shared" ref="J502:J507" si="231">I502/1.0204</f>
        <v>21.862444540681448</v>
      </c>
      <c r="K502" s="131"/>
      <c r="L502" s="49">
        <f t="shared" si="225"/>
        <v>0</v>
      </c>
      <c r="M502" s="48">
        <f t="shared" si="226"/>
        <v>0</v>
      </c>
      <c r="N502" s="48">
        <f t="shared" si="227"/>
        <v>0</v>
      </c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A502" s="140"/>
      <c r="AB502" s="140"/>
      <c r="AC502" s="140"/>
      <c r="AD502" s="140"/>
      <c r="AE502" s="140"/>
    </row>
    <row r="503" spans="1:31" s="130" customFormat="1" ht="11.1" customHeight="1" outlineLevel="3">
      <c r="A503" s="47">
        <v>107064</v>
      </c>
      <c r="B503" s="406" t="s">
        <v>251</v>
      </c>
      <c r="C503" s="406"/>
      <c r="D503" s="406"/>
      <c r="E503" s="406"/>
      <c r="F503" s="47" t="s">
        <v>2</v>
      </c>
      <c r="G503" s="47">
        <v>60</v>
      </c>
      <c r="H503" s="95">
        <v>23</v>
      </c>
      <c r="I503" s="48">
        <f t="shared" si="230"/>
        <v>22.30843840931135</v>
      </c>
      <c r="J503" s="48">
        <f t="shared" si="231"/>
        <v>21.862444540681448</v>
      </c>
      <c r="K503" s="131"/>
      <c r="L503" s="49">
        <f t="shared" si="225"/>
        <v>0</v>
      </c>
      <c r="M503" s="48">
        <f t="shared" si="226"/>
        <v>0</v>
      </c>
      <c r="N503" s="48">
        <f t="shared" si="227"/>
        <v>0</v>
      </c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40"/>
      <c r="AB503" s="140"/>
      <c r="AC503" s="140"/>
      <c r="AD503" s="140"/>
      <c r="AE503" s="140"/>
    </row>
    <row r="504" spans="1:31" s="130" customFormat="1" ht="11.1" customHeight="1" outlineLevel="3">
      <c r="A504" s="47">
        <v>107065</v>
      </c>
      <c r="B504" s="406" t="s">
        <v>246</v>
      </c>
      <c r="C504" s="406"/>
      <c r="D504" s="406"/>
      <c r="E504" s="406"/>
      <c r="F504" s="47" t="s">
        <v>2</v>
      </c>
      <c r="G504" s="47">
        <v>60</v>
      </c>
      <c r="H504" s="95">
        <v>23</v>
      </c>
      <c r="I504" s="48">
        <f t="shared" si="230"/>
        <v>22.30843840931135</v>
      </c>
      <c r="J504" s="48">
        <f t="shared" si="231"/>
        <v>21.862444540681448</v>
      </c>
      <c r="K504" s="131"/>
      <c r="L504" s="49">
        <f t="shared" si="225"/>
        <v>0</v>
      </c>
      <c r="M504" s="48">
        <f t="shared" si="226"/>
        <v>0</v>
      </c>
      <c r="N504" s="48">
        <f t="shared" si="227"/>
        <v>0</v>
      </c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  <c r="AA504" s="140"/>
      <c r="AB504" s="140"/>
      <c r="AC504" s="140"/>
      <c r="AD504" s="140"/>
      <c r="AE504" s="140"/>
    </row>
    <row r="505" spans="1:31" s="130" customFormat="1" ht="11.1" customHeight="1" outlineLevel="3">
      <c r="A505" s="47">
        <v>107066</v>
      </c>
      <c r="B505" s="406" t="s">
        <v>252</v>
      </c>
      <c r="C505" s="406"/>
      <c r="D505" s="406"/>
      <c r="E505" s="406"/>
      <c r="F505" s="47" t="s">
        <v>2</v>
      </c>
      <c r="G505" s="47">
        <v>60</v>
      </c>
      <c r="H505" s="95">
        <v>23</v>
      </c>
      <c r="I505" s="48">
        <f t="shared" si="230"/>
        <v>22.30843840931135</v>
      </c>
      <c r="J505" s="48">
        <f t="shared" si="231"/>
        <v>21.862444540681448</v>
      </c>
      <c r="K505" s="131"/>
      <c r="L505" s="49">
        <f t="shared" si="225"/>
        <v>0</v>
      </c>
      <c r="M505" s="48">
        <f t="shared" si="226"/>
        <v>0</v>
      </c>
      <c r="N505" s="48">
        <f t="shared" si="227"/>
        <v>0</v>
      </c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  <c r="AA505" s="140"/>
      <c r="AB505" s="140"/>
      <c r="AC505" s="140"/>
      <c r="AD505" s="140"/>
      <c r="AE505" s="140"/>
    </row>
    <row r="506" spans="1:31" s="130" customFormat="1" ht="11.1" customHeight="1" outlineLevel="3">
      <c r="A506" s="47">
        <v>107067</v>
      </c>
      <c r="B506" s="406" t="s">
        <v>247</v>
      </c>
      <c r="C506" s="406"/>
      <c r="D506" s="406"/>
      <c r="E506" s="406"/>
      <c r="F506" s="47" t="s">
        <v>2</v>
      </c>
      <c r="G506" s="47">
        <v>60</v>
      </c>
      <c r="H506" s="95">
        <v>23</v>
      </c>
      <c r="I506" s="48">
        <f t="shared" si="230"/>
        <v>22.30843840931135</v>
      </c>
      <c r="J506" s="48">
        <f t="shared" si="231"/>
        <v>21.862444540681448</v>
      </c>
      <c r="K506" s="131"/>
      <c r="L506" s="49">
        <f t="shared" si="225"/>
        <v>0</v>
      </c>
      <c r="M506" s="48">
        <f t="shared" si="226"/>
        <v>0</v>
      </c>
      <c r="N506" s="48">
        <f t="shared" si="227"/>
        <v>0</v>
      </c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  <c r="AA506" s="140"/>
      <c r="AB506" s="140"/>
      <c r="AC506" s="140"/>
      <c r="AD506" s="140"/>
      <c r="AE506" s="140"/>
    </row>
    <row r="507" spans="1:31" s="130" customFormat="1" ht="11.1" customHeight="1" outlineLevel="3">
      <c r="A507" s="47">
        <v>107068</v>
      </c>
      <c r="B507" s="406" t="s">
        <v>253</v>
      </c>
      <c r="C507" s="406"/>
      <c r="D507" s="406"/>
      <c r="E507" s="406"/>
      <c r="F507" s="47" t="s">
        <v>2</v>
      </c>
      <c r="G507" s="47">
        <v>60</v>
      </c>
      <c r="H507" s="95">
        <v>23</v>
      </c>
      <c r="I507" s="48">
        <f t="shared" si="230"/>
        <v>22.30843840931135</v>
      </c>
      <c r="J507" s="48">
        <f t="shared" si="231"/>
        <v>21.862444540681448</v>
      </c>
      <c r="K507" s="131"/>
      <c r="L507" s="49">
        <f t="shared" si="225"/>
        <v>0</v>
      </c>
      <c r="M507" s="48">
        <f t="shared" si="226"/>
        <v>0</v>
      </c>
      <c r="N507" s="48">
        <f t="shared" si="227"/>
        <v>0</v>
      </c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  <c r="AA507" s="140"/>
      <c r="AB507" s="140"/>
      <c r="AC507" s="140"/>
      <c r="AD507" s="140"/>
      <c r="AE507" s="140"/>
    </row>
    <row r="508" spans="1:31" s="130" customFormat="1" ht="11.1" customHeight="1" outlineLevel="3">
      <c r="A508" s="47">
        <v>107069</v>
      </c>
      <c r="B508" s="406" t="s">
        <v>726</v>
      </c>
      <c r="C508" s="406"/>
      <c r="D508" s="406"/>
      <c r="E508" s="406"/>
      <c r="F508" s="47" t="s">
        <v>2</v>
      </c>
      <c r="G508" s="47">
        <v>150</v>
      </c>
      <c r="H508" s="95">
        <v>25</v>
      </c>
      <c r="I508" s="48">
        <f t="shared" ref="I508:I514" si="232">H508/1.031</f>
        <v>24.248302618816684</v>
      </c>
      <c r="J508" s="48">
        <f t="shared" ref="J508:J514" si="233">I508/1.0204</f>
        <v>23.763526674653747</v>
      </c>
      <c r="K508" s="131"/>
      <c r="L508" s="49">
        <f t="shared" si="225"/>
        <v>0</v>
      </c>
      <c r="M508" s="48">
        <f t="shared" si="226"/>
        <v>0</v>
      </c>
      <c r="N508" s="48">
        <f t="shared" si="227"/>
        <v>0</v>
      </c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  <c r="AA508" s="140"/>
      <c r="AB508" s="140"/>
      <c r="AC508" s="140"/>
      <c r="AD508" s="140"/>
      <c r="AE508" s="140"/>
    </row>
    <row r="509" spans="1:31" s="130" customFormat="1" ht="11.1" customHeight="1" outlineLevel="3">
      <c r="A509" s="47">
        <v>107070</v>
      </c>
      <c r="B509" s="406" t="s">
        <v>727</v>
      </c>
      <c r="C509" s="406"/>
      <c r="D509" s="406"/>
      <c r="E509" s="406"/>
      <c r="F509" s="47" t="s">
        <v>2</v>
      </c>
      <c r="G509" s="47">
        <v>150</v>
      </c>
      <c r="H509" s="95">
        <v>25</v>
      </c>
      <c r="I509" s="48">
        <f t="shared" si="232"/>
        <v>24.248302618816684</v>
      </c>
      <c r="J509" s="48">
        <f t="shared" si="233"/>
        <v>23.763526674653747</v>
      </c>
      <c r="K509" s="131"/>
      <c r="L509" s="49">
        <f t="shared" si="225"/>
        <v>0</v>
      </c>
      <c r="M509" s="48">
        <f t="shared" si="226"/>
        <v>0</v>
      </c>
      <c r="N509" s="48">
        <f t="shared" si="227"/>
        <v>0</v>
      </c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  <c r="AA509" s="140"/>
      <c r="AB509" s="140"/>
      <c r="AC509" s="140"/>
      <c r="AD509" s="140"/>
      <c r="AE509" s="140"/>
    </row>
    <row r="510" spans="1:31" s="130" customFormat="1" ht="11.1" customHeight="1" outlineLevel="3">
      <c r="A510" s="47">
        <v>107071</v>
      </c>
      <c r="B510" s="406" t="s">
        <v>722</v>
      </c>
      <c r="C510" s="406"/>
      <c r="D510" s="406"/>
      <c r="E510" s="406"/>
      <c r="F510" s="47" t="s">
        <v>2</v>
      </c>
      <c r="G510" s="47">
        <v>150</v>
      </c>
      <c r="H510" s="95">
        <v>25</v>
      </c>
      <c r="I510" s="48">
        <f t="shared" si="232"/>
        <v>24.248302618816684</v>
      </c>
      <c r="J510" s="48">
        <f t="shared" si="233"/>
        <v>23.763526674653747</v>
      </c>
      <c r="K510" s="131"/>
      <c r="L510" s="49">
        <f t="shared" si="225"/>
        <v>0</v>
      </c>
      <c r="M510" s="48">
        <f t="shared" si="226"/>
        <v>0</v>
      </c>
      <c r="N510" s="48">
        <f t="shared" si="227"/>
        <v>0</v>
      </c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  <c r="AA510" s="140"/>
      <c r="AB510" s="140"/>
      <c r="AC510" s="140"/>
      <c r="AD510" s="140"/>
      <c r="AE510" s="140"/>
    </row>
    <row r="511" spans="1:31" s="130" customFormat="1" ht="11.1" customHeight="1" outlineLevel="3">
      <c r="A511" s="47">
        <v>107072</v>
      </c>
      <c r="B511" s="406" t="s">
        <v>723</v>
      </c>
      <c r="C511" s="406"/>
      <c r="D511" s="406"/>
      <c r="E511" s="406"/>
      <c r="F511" s="47" t="s">
        <v>2</v>
      </c>
      <c r="G511" s="47">
        <v>150</v>
      </c>
      <c r="H511" s="95">
        <v>25</v>
      </c>
      <c r="I511" s="48">
        <f t="shared" si="232"/>
        <v>24.248302618816684</v>
      </c>
      <c r="J511" s="48">
        <f t="shared" si="233"/>
        <v>23.763526674653747</v>
      </c>
      <c r="K511" s="131"/>
      <c r="L511" s="49">
        <f t="shared" si="225"/>
        <v>0</v>
      </c>
      <c r="M511" s="48">
        <f t="shared" si="226"/>
        <v>0</v>
      </c>
      <c r="N511" s="48">
        <f t="shared" si="227"/>
        <v>0</v>
      </c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  <c r="AA511" s="140"/>
      <c r="AB511" s="140"/>
      <c r="AC511" s="140"/>
      <c r="AD511" s="140"/>
      <c r="AE511" s="140"/>
    </row>
    <row r="512" spans="1:31" s="130" customFormat="1" ht="11.1" customHeight="1" outlineLevel="3">
      <c r="A512" s="47">
        <v>107073</v>
      </c>
      <c r="B512" s="406" t="s">
        <v>724</v>
      </c>
      <c r="C512" s="406"/>
      <c r="D512" s="406"/>
      <c r="E512" s="406"/>
      <c r="F512" s="47" t="s">
        <v>2</v>
      </c>
      <c r="G512" s="47">
        <v>150</v>
      </c>
      <c r="H512" s="95">
        <v>25</v>
      </c>
      <c r="I512" s="48">
        <f t="shared" si="232"/>
        <v>24.248302618816684</v>
      </c>
      <c r="J512" s="48">
        <f t="shared" si="233"/>
        <v>23.763526674653747</v>
      </c>
      <c r="K512" s="131"/>
      <c r="L512" s="49">
        <f t="shared" si="225"/>
        <v>0</v>
      </c>
      <c r="M512" s="48">
        <f t="shared" si="226"/>
        <v>0</v>
      </c>
      <c r="N512" s="48">
        <f t="shared" si="227"/>
        <v>0</v>
      </c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  <c r="AA512" s="140"/>
      <c r="AB512" s="140"/>
      <c r="AC512" s="140"/>
      <c r="AD512" s="140"/>
      <c r="AE512" s="140"/>
    </row>
    <row r="513" spans="1:31" s="130" customFormat="1" ht="11.1" customHeight="1" outlineLevel="3">
      <c r="A513" s="47">
        <v>107074</v>
      </c>
      <c r="B513" s="406" t="s">
        <v>739</v>
      </c>
      <c r="C513" s="406"/>
      <c r="D513" s="406"/>
      <c r="E513" s="406"/>
      <c r="F513" s="47" t="s">
        <v>2</v>
      </c>
      <c r="G513" s="47">
        <v>150</v>
      </c>
      <c r="H513" s="95">
        <v>25</v>
      </c>
      <c r="I513" s="48">
        <f t="shared" si="232"/>
        <v>24.248302618816684</v>
      </c>
      <c r="J513" s="48">
        <f t="shared" si="233"/>
        <v>23.763526674653747</v>
      </c>
      <c r="K513" s="131"/>
      <c r="L513" s="49">
        <f t="shared" si="225"/>
        <v>0</v>
      </c>
      <c r="M513" s="48">
        <f t="shared" si="226"/>
        <v>0</v>
      </c>
      <c r="N513" s="48">
        <f t="shared" si="227"/>
        <v>0</v>
      </c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  <c r="AA513" s="140"/>
      <c r="AB513" s="140"/>
      <c r="AC513" s="140"/>
      <c r="AD513" s="140"/>
      <c r="AE513" s="140"/>
    </row>
    <row r="514" spans="1:31" s="130" customFormat="1" ht="11.1" customHeight="1" outlineLevel="3">
      <c r="A514" s="47">
        <v>107075</v>
      </c>
      <c r="B514" s="406" t="s">
        <v>725</v>
      </c>
      <c r="C514" s="406"/>
      <c r="D514" s="406"/>
      <c r="E514" s="406"/>
      <c r="F514" s="47" t="s">
        <v>2</v>
      </c>
      <c r="G514" s="47">
        <v>150</v>
      </c>
      <c r="H514" s="95">
        <v>25</v>
      </c>
      <c r="I514" s="48">
        <f t="shared" si="232"/>
        <v>24.248302618816684</v>
      </c>
      <c r="J514" s="48">
        <f t="shared" si="233"/>
        <v>23.763526674653747</v>
      </c>
      <c r="K514" s="131"/>
      <c r="L514" s="49">
        <f t="shared" si="225"/>
        <v>0</v>
      </c>
      <c r="M514" s="48">
        <f t="shared" si="226"/>
        <v>0</v>
      </c>
      <c r="N514" s="48">
        <f t="shared" si="227"/>
        <v>0</v>
      </c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A514" s="140"/>
      <c r="AB514" s="140"/>
      <c r="AC514" s="140"/>
      <c r="AD514" s="140"/>
      <c r="AE514" s="140"/>
    </row>
    <row r="515" spans="1:31" s="130" customFormat="1" ht="11.1" customHeight="1" outlineLevel="3">
      <c r="A515" s="47">
        <v>107076</v>
      </c>
      <c r="B515" s="406" t="s">
        <v>728</v>
      </c>
      <c r="C515" s="406"/>
      <c r="D515" s="406"/>
      <c r="E515" s="406"/>
      <c r="F515" s="47" t="s">
        <v>2</v>
      </c>
      <c r="G515" s="47">
        <v>150</v>
      </c>
      <c r="H515" s="95">
        <v>25</v>
      </c>
      <c r="I515" s="48">
        <f t="shared" ref="I515:I521" si="234">H515/1.031</f>
        <v>24.248302618816684</v>
      </c>
      <c r="J515" s="48">
        <f t="shared" ref="J515:J521" si="235">I515/1.0204</f>
        <v>23.763526674653747</v>
      </c>
      <c r="K515" s="131"/>
      <c r="L515" s="49">
        <f t="shared" si="225"/>
        <v>0</v>
      </c>
      <c r="M515" s="48">
        <f t="shared" si="226"/>
        <v>0</v>
      </c>
      <c r="N515" s="48">
        <f t="shared" si="227"/>
        <v>0</v>
      </c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A515" s="140"/>
      <c r="AB515" s="140"/>
      <c r="AC515" s="140"/>
      <c r="AD515" s="140"/>
      <c r="AE515" s="140"/>
    </row>
    <row r="516" spans="1:31" s="130" customFormat="1" ht="11.1" customHeight="1" outlineLevel="3">
      <c r="A516" s="47">
        <v>107077</v>
      </c>
      <c r="B516" s="406" t="s">
        <v>729</v>
      </c>
      <c r="C516" s="406"/>
      <c r="D516" s="406"/>
      <c r="E516" s="406"/>
      <c r="F516" s="47" t="s">
        <v>2</v>
      </c>
      <c r="G516" s="47">
        <v>150</v>
      </c>
      <c r="H516" s="95">
        <v>25</v>
      </c>
      <c r="I516" s="48">
        <f t="shared" si="234"/>
        <v>24.248302618816684</v>
      </c>
      <c r="J516" s="48">
        <f t="shared" si="235"/>
        <v>23.763526674653747</v>
      </c>
      <c r="K516" s="131"/>
      <c r="L516" s="49">
        <f t="shared" ref="L516:L547" si="236">SUM(H516*K516)</f>
        <v>0</v>
      </c>
      <c r="M516" s="48">
        <f t="shared" ref="M516:M547" si="237">IF($L$8&gt;=30000,I516*K516,0)</f>
        <v>0</v>
      </c>
      <c r="N516" s="48">
        <f t="shared" ref="N516:N547" si="238">IF($L$8&gt;=100000,K516*J516,0)</f>
        <v>0</v>
      </c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  <c r="AA516" s="140"/>
      <c r="AB516" s="140"/>
      <c r="AC516" s="140"/>
      <c r="AD516" s="140"/>
      <c r="AE516" s="140"/>
    </row>
    <row r="517" spans="1:31" s="130" customFormat="1" ht="11.1" customHeight="1" outlineLevel="3">
      <c r="A517" s="47">
        <v>107078</v>
      </c>
      <c r="B517" s="406" t="s">
        <v>730</v>
      </c>
      <c r="C517" s="406"/>
      <c r="D517" s="406"/>
      <c r="E517" s="406"/>
      <c r="F517" s="47" t="s">
        <v>2</v>
      </c>
      <c r="G517" s="47">
        <v>150</v>
      </c>
      <c r="H517" s="95">
        <v>25</v>
      </c>
      <c r="I517" s="48">
        <f t="shared" si="234"/>
        <v>24.248302618816684</v>
      </c>
      <c r="J517" s="48">
        <f t="shared" si="235"/>
        <v>23.763526674653747</v>
      </c>
      <c r="K517" s="131"/>
      <c r="L517" s="49">
        <f t="shared" si="236"/>
        <v>0</v>
      </c>
      <c r="M517" s="48">
        <f t="shared" si="237"/>
        <v>0</v>
      </c>
      <c r="N517" s="48">
        <f t="shared" si="238"/>
        <v>0</v>
      </c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  <c r="AA517" s="140"/>
      <c r="AB517" s="140"/>
      <c r="AC517" s="140"/>
      <c r="AD517" s="140"/>
      <c r="AE517" s="140"/>
    </row>
    <row r="518" spans="1:31" s="130" customFormat="1" ht="11.1" customHeight="1" outlineLevel="3">
      <c r="A518" s="47">
        <v>107079</v>
      </c>
      <c r="B518" s="406" t="s">
        <v>731</v>
      </c>
      <c r="C518" s="406"/>
      <c r="D518" s="406"/>
      <c r="E518" s="406"/>
      <c r="F518" s="47" t="s">
        <v>2</v>
      </c>
      <c r="G518" s="47">
        <v>150</v>
      </c>
      <c r="H518" s="95">
        <v>25</v>
      </c>
      <c r="I518" s="48">
        <f t="shared" si="234"/>
        <v>24.248302618816684</v>
      </c>
      <c r="J518" s="48">
        <f t="shared" si="235"/>
        <v>23.763526674653747</v>
      </c>
      <c r="K518" s="131"/>
      <c r="L518" s="49">
        <f t="shared" si="236"/>
        <v>0</v>
      </c>
      <c r="M518" s="48">
        <f t="shared" si="237"/>
        <v>0</v>
      </c>
      <c r="N518" s="48">
        <f t="shared" si="238"/>
        <v>0</v>
      </c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  <c r="AA518" s="140"/>
      <c r="AB518" s="140"/>
      <c r="AC518" s="140"/>
      <c r="AD518" s="140"/>
      <c r="AE518" s="140"/>
    </row>
    <row r="519" spans="1:31" s="130" customFormat="1" ht="11.1" customHeight="1" outlineLevel="3">
      <c r="A519" s="47">
        <v>107080</v>
      </c>
      <c r="B519" s="406" t="s">
        <v>732</v>
      </c>
      <c r="C519" s="406"/>
      <c r="D519" s="406"/>
      <c r="E519" s="406"/>
      <c r="F519" s="47" t="s">
        <v>2</v>
      </c>
      <c r="G519" s="47">
        <v>150</v>
      </c>
      <c r="H519" s="95">
        <v>25</v>
      </c>
      <c r="I519" s="48">
        <f t="shared" si="234"/>
        <v>24.248302618816684</v>
      </c>
      <c r="J519" s="48">
        <f t="shared" si="235"/>
        <v>23.763526674653747</v>
      </c>
      <c r="K519" s="131"/>
      <c r="L519" s="49">
        <f t="shared" si="236"/>
        <v>0</v>
      </c>
      <c r="M519" s="48">
        <f t="shared" si="237"/>
        <v>0</v>
      </c>
      <c r="N519" s="48">
        <f t="shared" si="238"/>
        <v>0</v>
      </c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  <c r="AA519" s="140"/>
      <c r="AB519" s="140"/>
      <c r="AC519" s="140"/>
      <c r="AD519" s="140"/>
      <c r="AE519" s="140"/>
    </row>
    <row r="520" spans="1:31" s="130" customFormat="1" ht="11.1" customHeight="1" outlineLevel="3">
      <c r="A520" s="47">
        <v>107081</v>
      </c>
      <c r="B520" s="406" t="s">
        <v>733</v>
      </c>
      <c r="C520" s="406"/>
      <c r="D520" s="406"/>
      <c r="E520" s="406"/>
      <c r="F520" s="47" t="s">
        <v>2</v>
      </c>
      <c r="G520" s="47">
        <v>150</v>
      </c>
      <c r="H520" s="95">
        <v>25</v>
      </c>
      <c r="I520" s="48">
        <f t="shared" si="234"/>
        <v>24.248302618816684</v>
      </c>
      <c r="J520" s="48">
        <f t="shared" si="235"/>
        <v>23.763526674653747</v>
      </c>
      <c r="K520" s="131"/>
      <c r="L520" s="49">
        <f t="shared" si="236"/>
        <v>0</v>
      </c>
      <c r="M520" s="48">
        <f t="shared" si="237"/>
        <v>0</v>
      </c>
      <c r="N520" s="48">
        <f t="shared" si="238"/>
        <v>0</v>
      </c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  <c r="AA520" s="140"/>
      <c r="AB520" s="140"/>
      <c r="AC520" s="140"/>
      <c r="AD520" s="140"/>
      <c r="AE520" s="140"/>
    </row>
    <row r="521" spans="1:31" s="130" customFormat="1" ht="11.1" customHeight="1" outlineLevel="3">
      <c r="A521" s="47">
        <v>107082</v>
      </c>
      <c r="B521" s="406" t="s">
        <v>734</v>
      </c>
      <c r="C521" s="406"/>
      <c r="D521" s="406"/>
      <c r="E521" s="406"/>
      <c r="F521" s="47" t="s">
        <v>2</v>
      </c>
      <c r="G521" s="47">
        <v>150</v>
      </c>
      <c r="H521" s="95">
        <v>25</v>
      </c>
      <c r="I521" s="48">
        <f t="shared" si="234"/>
        <v>24.248302618816684</v>
      </c>
      <c r="J521" s="48">
        <f t="shared" si="235"/>
        <v>23.763526674653747</v>
      </c>
      <c r="K521" s="131"/>
      <c r="L521" s="49">
        <f t="shared" si="236"/>
        <v>0</v>
      </c>
      <c r="M521" s="48">
        <f t="shared" si="237"/>
        <v>0</v>
      </c>
      <c r="N521" s="48">
        <f t="shared" si="238"/>
        <v>0</v>
      </c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  <c r="AA521" s="140"/>
      <c r="AB521" s="140"/>
      <c r="AC521" s="140"/>
      <c r="AD521" s="140"/>
      <c r="AE521" s="140"/>
    </row>
    <row r="522" spans="1:31" s="130" customFormat="1" ht="11.1" customHeight="1" outlineLevel="3">
      <c r="A522" s="47">
        <v>107083</v>
      </c>
      <c r="B522" s="406" t="s">
        <v>710</v>
      </c>
      <c r="C522" s="406"/>
      <c r="D522" s="406"/>
      <c r="E522" s="406"/>
      <c r="F522" s="47" t="s">
        <v>2</v>
      </c>
      <c r="G522" s="47">
        <v>80</v>
      </c>
      <c r="H522" s="95">
        <v>34</v>
      </c>
      <c r="I522" s="48">
        <f t="shared" ref="I522:I528" si="239">H522/1.031</f>
        <v>32.977691561590689</v>
      </c>
      <c r="J522" s="48">
        <f t="shared" ref="J522:J528" si="240">I522/1.0204</f>
        <v>32.318396277529096</v>
      </c>
      <c r="K522" s="131"/>
      <c r="L522" s="49">
        <f t="shared" si="236"/>
        <v>0</v>
      </c>
      <c r="M522" s="48">
        <f t="shared" si="237"/>
        <v>0</v>
      </c>
      <c r="N522" s="48">
        <f t="shared" si="238"/>
        <v>0</v>
      </c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  <c r="AA522" s="140"/>
      <c r="AB522" s="140"/>
      <c r="AC522" s="140"/>
      <c r="AD522" s="140"/>
      <c r="AE522" s="140"/>
    </row>
    <row r="523" spans="1:31" s="130" customFormat="1" ht="11.1" customHeight="1" outlineLevel="3">
      <c r="A523" s="47">
        <v>107084</v>
      </c>
      <c r="B523" s="406" t="s">
        <v>711</v>
      </c>
      <c r="C523" s="406"/>
      <c r="D523" s="406"/>
      <c r="E523" s="406"/>
      <c r="F523" s="47" t="s">
        <v>2</v>
      </c>
      <c r="G523" s="47">
        <v>80</v>
      </c>
      <c r="H523" s="95">
        <v>34</v>
      </c>
      <c r="I523" s="48">
        <f t="shared" si="239"/>
        <v>32.977691561590689</v>
      </c>
      <c r="J523" s="48">
        <f t="shared" si="240"/>
        <v>32.318396277529096</v>
      </c>
      <c r="K523" s="131"/>
      <c r="L523" s="49">
        <f t="shared" si="236"/>
        <v>0</v>
      </c>
      <c r="M523" s="48">
        <f t="shared" si="237"/>
        <v>0</v>
      </c>
      <c r="N523" s="48">
        <f t="shared" si="238"/>
        <v>0</v>
      </c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  <c r="AA523" s="140"/>
      <c r="AB523" s="140"/>
      <c r="AC523" s="140"/>
      <c r="AD523" s="140"/>
      <c r="AE523" s="140"/>
    </row>
    <row r="524" spans="1:31" s="130" customFormat="1" ht="11.1" customHeight="1" outlineLevel="3">
      <c r="A524" s="47">
        <v>107085</v>
      </c>
      <c r="B524" s="406" t="s">
        <v>735</v>
      </c>
      <c r="C524" s="406"/>
      <c r="D524" s="406"/>
      <c r="E524" s="406"/>
      <c r="F524" s="47" t="s">
        <v>2</v>
      </c>
      <c r="G524" s="47">
        <v>80</v>
      </c>
      <c r="H524" s="95">
        <v>34</v>
      </c>
      <c r="I524" s="48">
        <f t="shared" si="239"/>
        <v>32.977691561590689</v>
      </c>
      <c r="J524" s="48">
        <f t="shared" si="240"/>
        <v>32.318396277529096</v>
      </c>
      <c r="K524" s="131"/>
      <c r="L524" s="49">
        <f t="shared" si="236"/>
        <v>0</v>
      </c>
      <c r="M524" s="48">
        <f t="shared" si="237"/>
        <v>0</v>
      </c>
      <c r="N524" s="48">
        <f t="shared" si="238"/>
        <v>0</v>
      </c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  <c r="AA524" s="140"/>
      <c r="AB524" s="140"/>
      <c r="AC524" s="140"/>
      <c r="AD524" s="140"/>
      <c r="AE524" s="140"/>
    </row>
    <row r="525" spans="1:31" s="130" customFormat="1" ht="11.1" customHeight="1" outlineLevel="3">
      <c r="A525" s="47">
        <v>107086</v>
      </c>
      <c r="B525" s="406" t="s">
        <v>736</v>
      </c>
      <c r="C525" s="406"/>
      <c r="D525" s="406"/>
      <c r="E525" s="406"/>
      <c r="F525" s="47" t="s">
        <v>2</v>
      </c>
      <c r="G525" s="47">
        <v>80</v>
      </c>
      <c r="H525" s="95">
        <v>34</v>
      </c>
      <c r="I525" s="48">
        <f t="shared" si="239"/>
        <v>32.977691561590689</v>
      </c>
      <c r="J525" s="48">
        <f t="shared" si="240"/>
        <v>32.318396277529096</v>
      </c>
      <c r="K525" s="131"/>
      <c r="L525" s="49">
        <f t="shared" si="236"/>
        <v>0</v>
      </c>
      <c r="M525" s="48">
        <f t="shared" si="237"/>
        <v>0</v>
      </c>
      <c r="N525" s="48">
        <f t="shared" si="238"/>
        <v>0</v>
      </c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  <c r="AA525" s="140"/>
      <c r="AB525" s="140"/>
      <c r="AC525" s="140"/>
      <c r="AD525" s="140"/>
      <c r="AE525" s="140"/>
    </row>
    <row r="526" spans="1:31" s="130" customFormat="1" ht="11.1" customHeight="1" outlineLevel="3">
      <c r="A526" s="47">
        <v>107087</v>
      </c>
      <c r="B526" s="406" t="s">
        <v>737</v>
      </c>
      <c r="C526" s="406"/>
      <c r="D526" s="406"/>
      <c r="E526" s="406"/>
      <c r="F526" s="47" t="s">
        <v>2</v>
      </c>
      <c r="G526" s="47">
        <v>80</v>
      </c>
      <c r="H526" s="95">
        <v>34</v>
      </c>
      <c r="I526" s="48">
        <f t="shared" si="239"/>
        <v>32.977691561590689</v>
      </c>
      <c r="J526" s="48">
        <f t="shared" si="240"/>
        <v>32.318396277529096</v>
      </c>
      <c r="K526" s="131"/>
      <c r="L526" s="49">
        <f t="shared" si="236"/>
        <v>0</v>
      </c>
      <c r="M526" s="48">
        <f t="shared" si="237"/>
        <v>0</v>
      </c>
      <c r="N526" s="48">
        <f t="shared" si="238"/>
        <v>0</v>
      </c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  <c r="AA526" s="140"/>
      <c r="AB526" s="140"/>
      <c r="AC526" s="140"/>
      <c r="AD526" s="140"/>
      <c r="AE526" s="140"/>
    </row>
    <row r="527" spans="1:31" s="130" customFormat="1" ht="11.1" customHeight="1" outlineLevel="3">
      <c r="A527" s="47">
        <v>107088</v>
      </c>
      <c r="B527" s="406" t="s">
        <v>738</v>
      </c>
      <c r="C527" s="406"/>
      <c r="D527" s="406"/>
      <c r="E527" s="406"/>
      <c r="F527" s="47" t="s">
        <v>2</v>
      </c>
      <c r="G527" s="47">
        <v>80</v>
      </c>
      <c r="H527" s="95">
        <v>34</v>
      </c>
      <c r="I527" s="48">
        <f t="shared" si="239"/>
        <v>32.977691561590689</v>
      </c>
      <c r="J527" s="48">
        <f t="shared" si="240"/>
        <v>32.318396277529096</v>
      </c>
      <c r="K527" s="131"/>
      <c r="L527" s="49">
        <f t="shared" si="236"/>
        <v>0</v>
      </c>
      <c r="M527" s="48">
        <f t="shared" si="237"/>
        <v>0</v>
      </c>
      <c r="N527" s="48">
        <f t="shared" si="238"/>
        <v>0</v>
      </c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A527" s="140"/>
      <c r="AB527" s="140"/>
      <c r="AC527" s="140"/>
      <c r="AD527" s="140"/>
      <c r="AE527" s="140"/>
    </row>
    <row r="528" spans="1:31" s="130" customFormat="1" ht="11.1" customHeight="1" outlineLevel="3">
      <c r="A528" s="47">
        <v>107089</v>
      </c>
      <c r="B528" s="406" t="s">
        <v>712</v>
      </c>
      <c r="C528" s="406"/>
      <c r="D528" s="406"/>
      <c r="E528" s="406"/>
      <c r="F528" s="47" t="s">
        <v>2</v>
      </c>
      <c r="G528" s="47">
        <v>80</v>
      </c>
      <c r="H528" s="95">
        <v>34</v>
      </c>
      <c r="I528" s="48">
        <f t="shared" si="239"/>
        <v>32.977691561590689</v>
      </c>
      <c r="J528" s="48">
        <f t="shared" si="240"/>
        <v>32.318396277529096</v>
      </c>
      <c r="K528" s="131"/>
      <c r="L528" s="49">
        <f t="shared" si="236"/>
        <v>0</v>
      </c>
      <c r="M528" s="48">
        <f t="shared" si="237"/>
        <v>0</v>
      </c>
      <c r="N528" s="48">
        <f t="shared" si="238"/>
        <v>0</v>
      </c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  <c r="AA528" s="140"/>
      <c r="AB528" s="140"/>
      <c r="AC528" s="140"/>
      <c r="AD528" s="140"/>
      <c r="AE528" s="140"/>
    </row>
    <row r="529" spans="1:31" s="130" customFormat="1" ht="11.1" customHeight="1" outlineLevel="3">
      <c r="A529" s="47">
        <v>107090</v>
      </c>
      <c r="B529" s="406" t="s">
        <v>713</v>
      </c>
      <c r="C529" s="406"/>
      <c r="D529" s="406"/>
      <c r="E529" s="406"/>
      <c r="F529" s="47" t="s">
        <v>2</v>
      </c>
      <c r="G529" s="47">
        <v>80</v>
      </c>
      <c r="H529" s="95">
        <v>34</v>
      </c>
      <c r="I529" s="48">
        <f t="shared" ref="I529:I536" si="241">H529/1.031</f>
        <v>32.977691561590689</v>
      </c>
      <c r="J529" s="48">
        <f t="shared" ref="J529:J536" si="242">I529/1.0204</f>
        <v>32.318396277529096</v>
      </c>
      <c r="K529" s="131"/>
      <c r="L529" s="49">
        <f t="shared" si="236"/>
        <v>0</v>
      </c>
      <c r="M529" s="48">
        <f t="shared" si="237"/>
        <v>0</v>
      </c>
      <c r="N529" s="48">
        <f t="shared" si="238"/>
        <v>0</v>
      </c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  <c r="AA529" s="140"/>
      <c r="AB529" s="140"/>
      <c r="AC529" s="140"/>
      <c r="AD529" s="140"/>
      <c r="AE529" s="140"/>
    </row>
    <row r="530" spans="1:31" s="130" customFormat="1" ht="11.1" customHeight="1" outlineLevel="3">
      <c r="A530" s="47">
        <v>107091</v>
      </c>
      <c r="B530" s="406" t="s">
        <v>714</v>
      </c>
      <c r="C530" s="406"/>
      <c r="D530" s="406"/>
      <c r="E530" s="406"/>
      <c r="F530" s="47" t="s">
        <v>2</v>
      </c>
      <c r="G530" s="47">
        <v>80</v>
      </c>
      <c r="H530" s="95">
        <v>34</v>
      </c>
      <c r="I530" s="48">
        <f t="shared" si="241"/>
        <v>32.977691561590689</v>
      </c>
      <c r="J530" s="48">
        <f t="shared" si="242"/>
        <v>32.318396277529096</v>
      </c>
      <c r="K530" s="131"/>
      <c r="L530" s="49">
        <f t="shared" si="236"/>
        <v>0</v>
      </c>
      <c r="M530" s="48">
        <f t="shared" si="237"/>
        <v>0</v>
      </c>
      <c r="N530" s="48">
        <f t="shared" si="238"/>
        <v>0</v>
      </c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  <c r="AA530" s="140"/>
      <c r="AB530" s="140"/>
      <c r="AC530" s="140"/>
      <c r="AD530" s="140"/>
      <c r="AE530" s="140"/>
    </row>
    <row r="531" spans="1:31" s="130" customFormat="1" ht="11.1" customHeight="1" outlineLevel="3">
      <c r="A531" s="47">
        <v>107092</v>
      </c>
      <c r="B531" s="406" t="s">
        <v>740</v>
      </c>
      <c r="C531" s="406"/>
      <c r="D531" s="406"/>
      <c r="E531" s="406"/>
      <c r="F531" s="47" t="s">
        <v>2</v>
      </c>
      <c r="G531" s="47">
        <v>80</v>
      </c>
      <c r="H531" s="95">
        <v>34</v>
      </c>
      <c r="I531" s="48">
        <f t="shared" si="241"/>
        <v>32.977691561590689</v>
      </c>
      <c r="J531" s="48">
        <f t="shared" si="242"/>
        <v>32.318396277529096</v>
      </c>
      <c r="K531" s="131"/>
      <c r="L531" s="49">
        <f t="shared" si="236"/>
        <v>0</v>
      </c>
      <c r="M531" s="48">
        <f t="shared" si="237"/>
        <v>0</v>
      </c>
      <c r="N531" s="48">
        <f t="shared" si="238"/>
        <v>0</v>
      </c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  <c r="AA531" s="140"/>
      <c r="AB531" s="140"/>
      <c r="AC531" s="140"/>
      <c r="AD531" s="140"/>
      <c r="AE531" s="140"/>
    </row>
    <row r="532" spans="1:31" s="130" customFormat="1" ht="11.1" customHeight="1" outlineLevel="3">
      <c r="A532" s="47">
        <v>107093</v>
      </c>
      <c r="B532" s="406" t="s">
        <v>741</v>
      </c>
      <c r="C532" s="406"/>
      <c r="D532" s="406"/>
      <c r="E532" s="406"/>
      <c r="F532" s="47" t="s">
        <v>2</v>
      </c>
      <c r="G532" s="47">
        <v>80</v>
      </c>
      <c r="H532" s="95">
        <v>34</v>
      </c>
      <c r="I532" s="48">
        <f t="shared" si="241"/>
        <v>32.977691561590689</v>
      </c>
      <c r="J532" s="48">
        <f t="shared" si="242"/>
        <v>32.318396277529096</v>
      </c>
      <c r="K532" s="131"/>
      <c r="L532" s="49">
        <f t="shared" si="236"/>
        <v>0</v>
      </c>
      <c r="M532" s="48">
        <f t="shared" si="237"/>
        <v>0</v>
      </c>
      <c r="N532" s="48">
        <f t="shared" si="238"/>
        <v>0</v>
      </c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  <c r="AA532" s="140"/>
      <c r="AB532" s="140"/>
      <c r="AC532" s="140"/>
      <c r="AD532" s="140"/>
      <c r="AE532" s="140"/>
    </row>
    <row r="533" spans="1:31" s="130" customFormat="1" ht="11.1" customHeight="1" outlineLevel="3">
      <c r="A533" s="47">
        <v>107094</v>
      </c>
      <c r="B533" s="406" t="s">
        <v>742</v>
      </c>
      <c r="C533" s="406"/>
      <c r="D533" s="406"/>
      <c r="E533" s="406"/>
      <c r="F533" s="47" t="s">
        <v>2</v>
      </c>
      <c r="G533" s="47">
        <v>80</v>
      </c>
      <c r="H533" s="95">
        <v>34</v>
      </c>
      <c r="I533" s="48">
        <f t="shared" si="241"/>
        <v>32.977691561590689</v>
      </c>
      <c r="J533" s="48">
        <f t="shared" si="242"/>
        <v>32.318396277529096</v>
      </c>
      <c r="K533" s="131"/>
      <c r="L533" s="49">
        <f t="shared" si="236"/>
        <v>0</v>
      </c>
      <c r="M533" s="48">
        <f t="shared" si="237"/>
        <v>0</v>
      </c>
      <c r="N533" s="48">
        <f t="shared" si="238"/>
        <v>0</v>
      </c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  <c r="AA533" s="140"/>
      <c r="AB533" s="140"/>
      <c r="AC533" s="140"/>
      <c r="AD533" s="140"/>
      <c r="AE533" s="140"/>
    </row>
    <row r="534" spans="1:31" s="130" customFormat="1" ht="11.1" customHeight="1" outlineLevel="3">
      <c r="A534" s="47">
        <v>107095</v>
      </c>
      <c r="B534" s="406" t="s">
        <v>743</v>
      </c>
      <c r="C534" s="406"/>
      <c r="D534" s="406"/>
      <c r="E534" s="406"/>
      <c r="F534" s="47" t="s">
        <v>2</v>
      </c>
      <c r="G534" s="47">
        <v>80</v>
      </c>
      <c r="H534" s="95">
        <v>34</v>
      </c>
      <c r="I534" s="48">
        <f t="shared" si="241"/>
        <v>32.977691561590689</v>
      </c>
      <c r="J534" s="48">
        <f t="shared" si="242"/>
        <v>32.318396277529096</v>
      </c>
      <c r="K534" s="131"/>
      <c r="L534" s="49">
        <f t="shared" si="236"/>
        <v>0</v>
      </c>
      <c r="M534" s="48">
        <f t="shared" si="237"/>
        <v>0</v>
      </c>
      <c r="N534" s="48">
        <f t="shared" si="238"/>
        <v>0</v>
      </c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  <c r="AA534" s="140"/>
      <c r="AB534" s="140"/>
      <c r="AC534" s="140"/>
      <c r="AD534" s="140"/>
      <c r="AE534" s="140"/>
    </row>
    <row r="535" spans="1:31" s="130" customFormat="1" ht="11.1" customHeight="1" outlineLevel="3">
      <c r="A535" s="47">
        <v>107096</v>
      </c>
      <c r="B535" s="406" t="s">
        <v>715</v>
      </c>
      <c r="C535" s="406"/>
      <c r="D535" s="406"/>
      <c r="E535" s="406"/>
      <c r="F535" s="47" t="s">
        <v>2</v>
      </c>
      <c r="G535" s="47">
        <v>80</v>
      </c>
      <c r="H535" s="95">
        <v>34</v>
      </c>
      <c r="I535" s="48">
        <f t="shared" si="241"/>
        <v>32.977691561590689</v>
      </c>
      <c r="J535" s="48">
        <f t="shared" si="242"/>
        <v>32.318396277529096</v>
      </c>
      <c r="K535" s="131"/>
      <c r="L535" s="49">
        <f t="shared" si="236"/>
        <v>0</v>
      </c>
      <c r="M535" s="48">
        <f t="shared" si="237"/>
        <v>0</v>
      </c>
      <c r="N535" s="48">
        <f t="shared" si="238"/>
        <v>0</v>
      </c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  <c r="AA535" s="140"/>
      <c r="AB535" s="140"/>
      <c r="AC535" s="140"/>
      <c r="AD535" s="140"/>
      <c r="AE535" s="140"/>
    </row>
    <row r="536" spans="1:31" s="130" customFormat="1" ht="11.1" customHeight="1" outlineLevel="3">
      <c r="A536" s="47">
        <v>107097</v>
      </c>
      <c r="B536" s="406" t="s">
        <v>716</v>
      </c>
      <c r="C536" s="406"/>
      <c r="D536" s="406"/>
      <c r="E536" s="406"/>
      <c r="F536" s="47" t="s">
        <v>2</v>
      </c>
      <c r="G536" s="47">
        <v>60</v>
      </c>
      <c r="H536" s="95">
        <v>40</v>
      </c>
      <c r="I536" s="48">
        <f t="shared" si="241"/>
        <v>38.797284190106694</v>
      </c>
      <c r="J536" s="48">
        <f t="shared" si="242"/>
        <v>38.021642679445996</v>
      </c>
      <c r="K536" s="131"/>
      <c r="L536" s="49">
        <f t="shared" si="236"/>
        <v>0</v>
      </c>
      <c r="M536" s="48">
        <f t="shared" si="237"/>
        <v>0</v>
      </c>
      <c r="N536" s="48">
        <f t="shared" si="238"/>
        <v>0</v>
      </c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  <c r="AA536" s="140"/>
      <c r="AB536" s="140"/>
      <c r="AC536" s="140"/>
      <c r="AD536" s="140"/>
      <c r="AE536" s="140"/>
    </row>
    <row r="537" spans="1:31" s="130" customFormat="1" ht="11.1" customHeight="1" outlineLevel="3">
      <c r="A537" s="47">
        <v>107098</v>
      </c>
      <c r="B537" s="406" t="s">
        <v>717</v>
      </c>
      <c r="C537" s="406"/>
      <c r="D537" s="406"/>
      <c r="E537" s="406"/>
      <c r="F537" s="47" t="s">
        <v>2</v>
      </c>
      <c r="G537" s="47">
        <v>60</v>
      </c>
      <c r="H537" s="95">
        <v>40</v>
      </c>
      <c r="I537" s="48">
        <f t="shared" ref="I537:I542" si="243">H537/1.031</f>
        <v>38.797284190106694</v>
      </c>
      <c r="J537" s="48">
        <f t="shared" ref="J537:J542" si="244">I537/1.0204</f>
        <v>38.021642679445996</v>
      </c>
      <c r="K537" s="131"/>
      <c r="L537" s="49">
        <f t="shared" si="236"/>
        <v>0</v>
      </c>
      <c r="M537" s="48">
        <f t="shared" si="237"/>
        <v>0</v>
      </c>
      <c r="N537" s="48">
        <f t="shared" si="238"/>
        <v>0</v>
      </c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  <c r="AA537" s="140"/>
      <c r="AB537" s="140"/>
      <c r="AC537" s="140"/>
      <c r="AD537" s="140"/>
      <c r="AE537" s="140"/>
    </row>
    <row r="538" spans="1:31" s="130" customFormat="1" ht="11.1" customHeight="1" outlineLevel="3">
      <c r="A538" s="47">
        <v>107099</v>
      </c>
      <c r="B538" s="406" t="s">
        <v>744</v>
      </c>
      <c r="C538" s="406"/>
      <c r="D538" s="406"/>
      <c r="E538" s="406"/>
      <c r="F538" s="47" t="s">
        <v>2</v>
      </c>
      <c r="G538" s="47">
        <v>60</v>
      </c>
      <c r="H538" s="95">
        <v>40</v>
      </c>
      <c r="I538" s="48">
        <f t="shared" si="243"/>
        <v>38.797284190106694</v>
      </c>
      <c r="J538" s="48">
        <f t="shared" si="244"/>
        <v>38.021642679445996</v>
      </c>
      <c r="K538" s="131"/>
      <c r="L538" s="49">
        <f t="shared" si="236"/>
        <v>0</v>
      </c>
      <c r="M538" s="48">
        <f t="shared" si="237"/>
        <v>0</v>
      </c>
      <c r="N538" s="48">
        <f t="shared" si="238"/>
        <v>0</v>
      </c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  <c r="AA538" s="140"/>
      <c r="AB538" s="140"/>
      <c r="AC538" s="140"/>
      <c r="AD538" s="140"/>
      <c r="AE538" s="140"/>
    </row>
    <row r="539" spans="1:31" s="130" customFormat="1" ht="11.1" customHeight="1" outlineLevel="3">
      <c r="A539" s="47">
        <v>107100</v>
      </c>
      <c r="B539" s="406" t="s">
        <v>745</v>
      </c>
      <c r="C539" s="406"/>
      <c r="D539" s="406"/>
      <c r="E539" s="406"/>
      <c r="F539" s="47" t="s">
        <v>2</v>
      </c>
      <c r="G539" s="47">
        <v>60</v>
      </c>
      <c r="H539" s="95">
        <v>40</v>
      </c>
      <c r="I539" s="48">
        <f t="shared" si="243"/>
        <v>38.797284190106694</v>
      </c>
      <c r="J539" s="48">
        <f t="shared" si="244"/>
        <v>38.021642679445996</v>
      </c>
      <c r="K539" s="131"/>
      <c r="L539" s="49">
        <f t="shared" si="236"/>
        <v>0</v>
      </c>
      <c r="M539" s="48">
        <f t="shared" si="237"/>
        <v>0</v>
      </c>
      <c r="N539" s="48">
        <f t="shared" si="238"/>
        <v>0</v>
      </c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  <c r="AA539" s="140"/>
      <c r="AB539" s="140"/>
      <c r="AC539" s="140"/>
      <c r="AD539" s="140"/>
      <c r="AE539" s="140"/>
    </row>
    <row r="540" spans="1:31" s="130" customFormat="1" ht="11.1" customHeight="1" outlineLevel="3">
      <c r="A540" s="47">
        <v>107101</v>
      </c>
      <c r="B540" s="406" t="s">
        <v>746</v>
      </c>
      <c r="C540" s="406"/>
      <c r="D540" s="406"/>
      <c r="E540" s="406"/>
      <c r="F540" s="47" t="s">
        <v>2</v>
      </c>
      <c r="G540" s="47">
        <v>60</v>
      </c>
      <c r="H540" s="95">
        <v>40</v>
      </c>
      <c r="I540" s="48">
        <f t="shared" si="243"/>
        <v>38.797284190106694</v>
      </c>
      <c r="J540" s="48">
        <f t="shared" si="244"/>
        <v>38.021642679445996</v>
      </c>
      <c r="K540" s="131"/>
      <c r="L540" s="49">
        <f t="shared" si="236"/>
        <v>0</v>
      </c>
      <c r="M540" s="48">
        <f t="shared" si="237"/>
        <v>0</v>
      </c>
      <c r="N540" s="48">
        <f t="shared" si="238"/>
        <v>0</v>
      </c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  <c r="AA540" s="140"/>
      <c r="AB540" s="140"/>
      <c r="AC540" s="140"/>
      <c r="AD540" s="140"/>
      <c r="AE540" s="140"/>
    </row>
    <row r="541" spans="1:31" s="130" customFormat="1" ht="11.1" customHeight="1" outlineLevel="3">
      <c r="A541" s="47">
        <v>107102</v>
      </c>
      <c r="B541" s="406" t="s">
        <v>747</v>
      </c>
      <c r="C541" s="406"/>
      <c r="D541" s="406"/>
      <c r="E541" s="406"/>
      <c r="F541" s="47" t="s">
        <v>2</v>
      </c>
      <c r="G541" s="47">
        <v>60</v>
      </c>
      <c r="H541" s="95">
        <v>40</v>
      </c>
      <c r="I541" s="48">
        <f t="shared" si="243"/>
        <v>38.797284190106694</v>
      </c>
      <c r="J541" s="48">
        <f t="shared" si="244"/>
        <v>38.021642679445996</v>
      </c>
      <c r="K541" s="131"/>
      <c r="L541" s="49">
        <f t="shared" si="236"/>
        <v>0</v>
      </c>
      <c r="M541" s="48">
        <f t="shared" si="237"/>
        <v>0</v>
      </c>
      <c r="N541" s="48">
        <f t="shared" si="238"/>
        <v>0</v>
      </c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  <c r="AA541" s="140"/>
      <c r="AB541" s="140"/>
      <c r="AC541" s="140"/>
      <c r="AD541" s="140"/>
      <c r="AE541" s="140"/>
    </row>
    <row r="542" spans="1:31" s="130" customFormat="1" ht="11.1" customHeight="1" outlineLevel="3">
      <c r="A542" s="47">
        <v>107103</v>
      </c>
      <c r="B542" s="406" t="s">
        <v>748</v>
      </c>
      <c r="C542" s="406"/>
      <c r="D542" s="406"/>
      <c r="E542" s="406"/>
      <c r="F542" s="47" t="s">
        <v>2</v>
      </c>
      <c r="G542" s="47">
        <v>60</v>
      </c>
      <c r="H542" s="95">
        <v>40</v>
      </c>
      <c r="I542" s="48">
        <f t="shared" si="243"/>
        <v>38.797284190106694</v>
      </c>
      <c r="J542" s="48">
        <f t="shared" si="244"/>
        <v>38.021642679445996</v>
      </c>
      <c r="K542" s="131"/>
      <c r="L542" s="49">
        <f t="shared" si="236"/>
        <v>0</v>
      </c>
      <c r="M542" s="48">
        <f t="shared" si="237"/>
        <v>0</v>
      </c>
      <c r="N542" s="48">
        <f t="shared" si="238"/>
        <v>0</v>
      </c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  <c r="AA542" s="140"/>
      <c r="AB542" s="140"/>
      <c r="AC542" s="140"/>
      <c r="AD542" s="140"/>
      <c r="AE542" s="140"/>
    </row>
    <row r="543" spans="1:31" s="130" customFormat="1" ht="11.1" customHeight="1" outlineLevel="3">
      <c r="A543" s="47">
        <v>107104</v>
      </c>
      <c r="B543" s="406" t="s">
        <v>749</v>
      </c>
      <c r="C543" s="406"/>
      <c r="D543" s="406"/>
      <c r="E543" s="406"/>
      <c r="F543" s="47" t="s">
        <v>2</v>
      </c>
      <c r="G543" s="47">
        <v>60</v>
      </c>
      <c r="H543" s="95">
        <v>40</v>
      </c>
      <c r="I543" s="48">
        <f t="shared" ref="I543:I555" si="245">H543/1.031</f>
        <v>38.797284190106694</v>
      </c>
      <c r="J543" s="48">
        <f t="shared" ref="J543:J555" si="246">I543/1.0204</f>
        <v>38.021642679445996</v>
      </c>
      <c r="K543" s="131"/>
      <c r="L543" s="49">
        <f t="shared" si="236"/>
        <v>0</v>
      </c>
      <c r="M543" s="48">
        <f t="shared" si="237"/>
        <v>0</v>
      </c>
      <c r="N543" s="48">
        <f t="shared" si="238"/>
        <v>0</v>
      </c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  <c r="AA543" s="140"/>
      <c r="AB543" s="140"/>
      <c r="AC543" s="140"/>
      <c r="AD543" s="140"/>
      <c r="AE543" s="140"/>
    </row>
    <row r="544" spans="1:31" s="130" customFormat="1" ht="11.1" customHeight="1" outlineLevel="3">
      <c r="A544" s="47">
        <v>107105</v>
      </c>
      <c r="B544" s="406" t="s">
        <v>750</v>
      </c>
      <c r="C544" s="406"/>
      <c r="D544" s="406"/>
      <c r="E544" s="406"/>
      <c r="F544" s="47" t="s">
        <v>2</v>
      </c>
      <c r="G544" s="47">
        <v>60</v>
      </c>
      <c r="H544" s="95">
        <v>40</v>
      </c>
      <c r="I544" s="48">
        <f t="shared" si="245"/>
        <v>38.797284190106694</v>
      </c>
      <c r="J544" s="48">
        <f t="shared" si="246"/>
        <v>38.021642679445996</v>
      </c>
      <c r="K544" s="131"/>
      <c r="L544" s="49">
        <f t="shared" si="236"/>
        <v>0</v>
      </c>
      <c r="M544" s="48">
        <f t="shared" si="237"/>
        <v>0</v>
      </c>
      <c r="N544" s="48">
        <f t="shared" si="238"/>
        <v>0</v>
      </c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  <c r="AA544" s="140"/>
      <c r="AB544" s="140"/>
      <c r="AC544" s="140"/>
      <c r="AD544" s="140"/>
      <c r="AE544" s="140"/>
    </row>
    <row r="545" spans="1:31" s="130" customFormat="1" ht="11.1" customHeight="1" outlineLevel="3">
      <c r="A545" s="47">
        <v>107106</v>
      </c>
      <c r="B545" s="406" t="s">
        <v>751</v>
      </c>
      <c r="C545" s="406"/>
      <c r="D545" s="406"/>
      <c r="E545" s="406"/>
      <c r="F545" s="47" t="s">
        <v>2</v>
      </c>
      <c r="G545" s="47">
        <v>60</v>
      </c>
      <c r="H545" s="95">
        <v>40</v>
      </c>
      <c r="I545" s="48">
        <f t="shared" si="245"/>
        <v>38.797284190106694</v>
      </c>
      <c r="J545" s="48">
        <f t="shared" si="246"/>
        <v>38.021642679445996</v>
      </c>
      <c r="K545" s="131"/>
      <c r="L545" s="49">
        <f t="shared" si="236"/>
        <v>0</v>
      </c>
      <c r="M545" s="48">
        <f t="shared" si="237"/>
        <v>0</v>
      </c>
      <c r="N545" s="48">
        <f t="shared" si="238"/>
        <v>0</v>
      </c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  <c r="AA545" s="140"/>
      <c r="AB545" s="140"/>
      <c r="AC545" s="140"/>
      <c r="AD545" s="140"/>
      <c r="AE545" s="140"/>
    </row>
    <row r="546" spans="1:31" s="130" customFormat="1" ht="11.1" customHeight="1" outlineLevel="3">
      <c r="A546" s="47">
        <v>107107</v>
      </c>
      <c r="B546" s="406" t="s">
        <v>752</v>
      </c>
      <c r="C546" s="406"/>
      <c r="D546" s="406"/>
      <c r="E546" s="406"/>
      <c r="F546" s="47" t="s">
        <v>2</v>
      </c>
      <c r="G546" s="47">
        <v>60</v>
      </c>
      <c r="H546" s="95">
        <v>40</v>
      </c>
      <c r="I546" s="48">
        <f t="shared" si="245"/>
        <v>38.797284190106694</v>
      </c>
      <c r="J546" s="48">
        <f t="shared" si="246"/>
        <v>38.021642679445996</v>
      </c>
      <c r="K546" s="131"/>
      <c r="L546" s="49">
        <f t="shared" si="236"/>
        <v>0</v>
      </c>
      <c r="M546" s="48">
        <f t="shared" si="237"/>
        <v>0</v>
      </c>
      <c r="N546" s="48">
        <f t="shared" si="238"/>
        <v>0</v>
      </c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  <c r="AA546" s="140"/>
      <c r="AB546" s="140"/>
      <c r="AC546" s="140"/>
      <c r="AD546" s="140"/>
      <c r="AE546" s="140"/>
    </row>
    <row r="547" spans="1:31" s="130" customFormat="1" ht="11.1" customHeight="1" outlineLevel="3">
      <c r="A547" s="47">
        <v>107108</v>
      </c>
      <c r="B547" s="406" t="s">
        <v>753</v>
      </c>
      <c r="C547" s="406"/>
      <c r="D547" s="406"/>
      <c r="E547" s="406"/>
      <c r="F547" s="47" t="s">
        <v>2</v>
      </c>
      <c r="G547" s="47">
        <v>60</v>
      </c>
      <c r="H547" s="95">
        <v>40</v>
      </c>
      <c r="I547" s="48">
        <f t="shared" si="245"/>
        <v>38.797284190106694</v>
      </c>
      <c r="J547" s="48">
        <f t="shared" si="246"/>
        <v>38.021642679445996</v>
      </c>
      <c r="K547" s="131"/>
      <c r="L547" s="49">
        <f t="shared" si="236"/>
        <v>0</v>
      </c>
      <c r="M547" s="48">
        <f t="shared" si="237"/>
        <v>0</v>
      </c>
      <c r="N547" s="48">
        <f t="shared" si="238"/>
        <v>0</v>
      </c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  <c r="AA547" s="140"/>
      <c r="AB547" s="140"/>
      <c r="AC547" s="140"/>
      <c r="AD547" s="140"/>
      <c r="AE547" s="140"/>
    </row>
    <row r="548" spans="1:31" s="130" customFormat="1" ht="11.1" customHeight="1" outlineLevel="3">
      <c r="A548" s="47">
        <v>107109</v>
      </c>
      <c r="B548" s="406" t="s">
        <v>754</v>
      </c>
      <c r="C548" s="406"/>
      <c r="D548" s="406"/>
      <c r="E548" s="406"/>
      <c r="F548" s="47" t="s">
        <v>2</v>
      </c>
      <c r="G548" s="47">
        <v>60</v>
      </c>
      <c r="H548" s="95">
        <v>40</v>
      </c>
      <c r="I548" s="48">
        <f t="shared" si="245"/>
        <v>38.797284190106694</v>
      </c>
      <c r="J548" s="48">
        <f t="shared" si="246"/>
        <v>38.021642679445996</v>
      </c>
      <c r="K548" s="131"/>
      <c r="L548" s="49">
        <f t="shared" ref="L548:L555" si="247">SUM(H548*K548)</f>
        <v>0</v>
      </c>
      <c r="M548" s="48">
        <f t="shared" ref="M548:M555" si="248">IF($L$8&gt;=30000,I548*K548,0)</f>
        <v>0</v>
      </c>
      <c r="N548" s="48">
        <f t="shared" ref="N548:N555" si="249">IF($L$8&gt;=100000,K548*J548,0)</f>
        <v>0</v>
      </c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  <c r="AA548" s="140"/>
      <c r="AB548" s="140"/>
      <c r="AC548" s="140"/>
      <c r="AD548" s="140"/>
      <c r="AE548" s="140"/>
    </row>
    <row r="549" spans="1:31" s="130" customFormat="1" ht="11.1" customHeight="1" outlineLevel="3">
      <c r="A549" s="47">
        <v>107110</v>
      </c>
      <c r="B549" s="406" t="s">
        <v>755</v>
      </c>
      <c r="C549" s="406"/>
      <c r="D549" s="406"/>
      <c r="E549" s="406"/>
      <c r="F549" s="47" t="s">
        <v>2</v>
      </c>
      <c r="G549" s="47">
        <v>60</v>
      </c>
      <c r="H549" s="95">
        <v>40</v>
      </c>
      <c r="I549" s="48">
        <f t="shared" si="245"/>
        <v>38.797284190106694</v>
      </c>
      <c r="J549" s="48">
        <f t="shared" si="246"/>
        <v>38.021642679445996</v>
      </c>
      <c r="K549" s="131"/>
      <c r="L549" s="49">
        <f t="shared" si="247"/>
        <v>0</v>
      </c>
      <c r="M549" s="48">
        <f t="shared" si="248"/>
        <v>0</v>
      </c>
      <c r="N549" s="48">
        <f t="shared" si="249"/>
        <v>0</v>
      </c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  <c r="AA549" s="140"/>
      <c r="AB549" s="140"/>
      <c r="AC549" s="140"/>
      <c r="AD549" s="140"/>
      <c r="AE549" s="140"/>
    </row>
    <row r="550" spans="1:31" s="130" customFormat="1" ht="11.1" customHeight="1" outlineLevel="3">
      <c r="A550" s="183">
        <v>107111</v>
      </c>
      <c r="B550" s="441" t="s">
        <v>794</v>
      </c>
      <c r="C550" s="441"/>
      <c r="D550" s="441"/>
      <c r="E550" s="441"/>
      <c r="F550" s="183" t="s">
        <v>2</v>
      </c>
      <c r="G550" s="183">
        <v>40</v>
      </c>
      <c r="H550" s="95">
        <v>32</v>
      </c>
      <c r="I550" s="95">
        <f t="shared" si="245"/>
        <v>31.037827352085358</v>
      </c>
      <c r="J550" s="95">
        <f t="shared" si="246"/>
        <v>30.417314143556801</v>
      </c>
      <c r="K550" s="131"/>
      <c r="L550" s="49">
        <f t="shared" si="247"/>
        <v>0</v>
      </c>
      <c r="M550" s="48">
        <f t="shared" si="248"/>
        <v>0</v>
      </c>
      <c r="N550" s="48">
        <f t="shared" si="249"/>
        <v>0</v>
      </c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  <c r="AA550" s="140"/>
      <c r="AB550" s="140"/>
      <c r="AC550" s="140"/>
      <c r="AD550" s="140"/>
      <c r="AE550" s="140"/>
    </row>
    <row r="551" spans="1:31" s="130" customFormat="1" ht="11.1" customHeight="1" outlineLevel="3">
      <c r="A551" s="183">
        <v>107112</v>
      </c>
      <c r="B551" s="441" t="s">
        <v>795</v>
      </c>
      <c r="C551" s="441"/>
      <c r="D551" s="441"/>
      <c r="E551" s="441"/>
      <c r="F551" s="183" t="s">
        <v>2</v>
      </c>
      <c r="G551" s="183">
        <v>40</v>
      </c>
      <c r="H551" s="95">
        <v>32</v>
      </c>
      <c r="I551" s="95">
        <f t="shared" si="245"/>
        <v>31.037827352085358</v>
      </c>
      <c r="J551" s="95">
        <f t="shared" si="246"/>
        <v>30.417314143556801</v>
      </c>
      <c r="K551" s="131"/>
      <c r="L551" s="49">
        <f t="shared" si="247"/>
        <v>0</v>
      </c>
      <c r="M551" s="48">
        <f t="shared" si="248"/>
        <v>0</v>
      </c>
      <c r="N551" s="48">
        <f t="shared" si="249"/>
        <v>0</v>
      </c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  <c r="AA551" s="140"/>
      <c r="AB551" s="140"/>
      <c r="AC551" s="140"/>
      <c r="AD551" s="140"/>
      <c r="AE551" s="140"/>
    </row>
    <row r="552" spans="1:31" s="130" customFormat="1" ht="11.1" customHeight="1" outlineLevel="3">
      <c r="A552" s="183">
        <v>107113</v>
      </c>
      <c r="B552" s="441" t="s">
        <v>422</v>
      </c>
      <c r="C552" s="441"/>
      <c r="D552" s="441"/>
      <c r="E552" s="441"/>
      <c r="F552" s="183" t="s">
        <v>2</v>
      </c>
      <c r="G552" s="183">
        <v>30</v>
      </c>
      <c r="H552" s="95">
        <v>35.5</v>
      </c>
      <c r="I552" s="95">
        <f t="shared" si="245"/>
        <v>34.43258971871969</v>
      </c>
      <c r="J552" s="95">
        <f t="shared" si="246"/>
        <v>33.744207878008318</v>
      </c>
      <c r="K552" s="131"/>
      <c r="L552" s="49">
        <f t="shared" si="247"/>
        <v>0</v>
      </c>
      <c r="M552" s="48">
        <f t="shared" si="248"/>
        <v>0</v>
      </c>
      <c r="N552" s="48">
        <f t="shared" si="249"/>
        <v>0</v>
      </c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  <c r="AA552" s="140"/>
      <c r="AB552" s="140"/>
      <c r="AC552" s="140"/>
      <c r="AD552" s="140"/>
      <c r="AE552" s="140"/>
    </row>
    <row r="553" spans="1:31" s="130" customFormat="1" ht="11.1" customHeight="1" outlineLevel="3">
      <c r="A553" s="183">
        <v>107114</v>
      </c>
      <c r="B553" s="441" t="s">
        <v>423</v>
      </c>
      <c r="C553" s="441"/>
      <c r="D553" s="441"/>
      <c r="E553" s="441"/>
      <c r="F553" s="183" t="s">
        <v>2</v>
      </c>
      <c r="G553" s="183">
        <v>30</v>
      </c>
      <c r="H553" s="95">
        <v>35.5</v>
      </c>
      <c r="I553" s="95">
        <f t="shared" si="245"/>
        <v>34.43258971871969</v>
      </c>
      <c r="J553" s="95">
        <f t="shared" si="246"/>
        <v>33.744207878008318</v>
      </c>
      <c r="K553" s="131"/>
      <c r="L553" s="49">
        <f t="shared" si="247"/>
        <v>0</v>
      </c>
      <c r="M553" s="48">
        <f t="shared" si="248"/>
        <v>0</v>
      </c>
      <c r="N553" s="48">
        <f t="shared" si="249"/>
        <v>0</v>
      </c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  <c r="AA553" s="140"/>
      <c r="AB553" s="140"/>
      <c r="AC553" s="140"/>
      <c r="AD553" s="140"/>
      <c r="AE553" s="140"/>
    </row>
    <row r="554" spans="1:31" s="130" customFormat="1" ht="11.1" customHeight="1" outlineLevel="3">
      <c r="A554" s="183">
        <v>107115</v>
      </c>
      <c r="B554" s="441" t="s">
        <v>797</v>
      </c>
      <c r="C554" s="441"/>
      <c r="D554" s="441"/>
      <c r="E554" s="441"/>
      <c r="F554" s="183" t="s">
        <v>2</v>
      </c>
      <c r="G554" s="183">
        <v>30</v>
      </c>
      <c r="H554" s="95">
        <v>35.5</v>
      </c>
      <c r="I554" s="95">
        <f t="shared" si="245"/>
        <v>34.43258971871969</v>
      </c>
      <c r="J554" s="95">
        <f t="shared" si="246"/>
        <v>33.744207878008318</v>
      </c>
      <c r="K554" s="131"/>
      <c r="L554" s="49">
        <f t="shared" si="247"/>
        <v>0</v>
      </c>
      <c r="M554" s="48">
        <f t="shared" si="248"/>
        <v>0</v>
      </c>
      <c r="N554" s="48">
        <f t="shared" si="249"/>
        <v>0</v>
      </c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  <c r="AA554" s="140"/>
      <c r="AB554" s="140"/>
      <c r="AC554" s="140"/>
      <c r="AD554" s="140"/>
      <c r="AE554" s="140"/>
    </row>
    <row r="555" spans="1:31" s="141" customFormat="1" ht="11.1" customHeight="1" outlineLevel="3" thickBot="1">
      <c r="A555" s="98">
        <v>107116</v>
      </c>
      <c r="B555" s="441" t="s">
        <v>796</v>
      </c>
      <c r="C555" s="441"/>
      <c r="D555" s="441"/>
      <c r="E555" s="441"/>
      <c r="F555" s="98" t="s">
        <v>2</v>
      </c>
      <c r="G555" s="98">
        <v>30</v>
      </c>
      <c r="H555" s="95">
        <v>35.5</v>
      </c>
      <c r="I555" s="96">
        <f t="shared" si="245"/>
        <v>34.43258971871969</v>
      </c>
      <c r="J555" s="96">
        <f t="shared" si="246"/>
        <v>33.744207878008318</v>
      </c>
      <c r="K555" s="147"/>
      <c r="L555" s="55">
        <f t="shared" si="247"/>
        <v>0</v>
      </c>
      <c r="M555" s="53">
        <f t="shared" si="248"/>
        <v>0</v>
      </c>
      <c r="N555" s="53">
        <f t="shared" si="249"/>
        <v>0</v>
      </c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  <c r="AA555" s="140"/>
      <c r="AB555" s="140"/>
      <c r="AC555" s="140"/>
      <c r="AD555" s="140"/>
      <c r="AE555" s="140"/>
    </row>
    <row r="556" spans="1:31" s="180" customFormat="1" ht="13.5" outlineLevel="2" thickBot="1">
      <c r="A556" s="443" t="s">
        <v>792</v>
      </c>
      <c r="B556" s="444"/>
      <c r="C556" s="444"/>
      <c r="D556" s="444"/>
      <c r="E556" s="444"/>
      <c r="F556" s="444"/>
      <c r="G556" s="444"/>
      <c r="H556" s="444"/>
      <c r="I556" s="444"/>
      <c r="J556" s="444"/>
      <c r="K556" s="181"/>
      <c r="L556" s="182"/>
      <c r="M556" s="182"/>
      <c r="N556" s="182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  <c r="AA556" s="140"/>
      <c r="AB556" s="140"/>
      <c r="AC556" s="140"/>
      <c r="AD556" s="140"/>
      <c r="AE556" s="140"/>
    </row>
    <row r="557" spans="1:31" s="130" customFormat="1" ht="11.1" customHeight="1" outlineLevel="3">
      <c r="A557" s="47">
        <v>107120</v>
      </c>
      <c r="B557" s="406" t="s">
        <v>1570</v>
      </c>
      <c r="C557" s="406"/>
      <c r="D557" s="406"/>
      <c r="E557" s="406"/>
      <c r="F557" s="47" t="s">
        <v>2</v>
      </c>
      <c r="G557" s="47">
        <v>100</v>
      </c>
      <c r="H557" s="95">
        <v>53</v>
      </c>
      <c r="I557" s="48">
        <f t="shared" ref="I557:I576" si="250">H557/1.031</f>
        <v>51.406401551891371</v>
      </c>
      <c r="J557" s="188">
        <f t="shared" ref="J557:J576" si="251">I557/1.0204</f>
        <v>50.378676550265943</v>
      </c>
      <c r="K557" s="129"/>
      <c r="L557" s="49">
        <f t="shared" ref="L557:L576" si="252">SUM(H557*K557)</f>
        <v>0</v>
      </c>
      <c r="M557" s="48">
        <f t="shared" ref="M557:M576" si="253">IF($L$8&gt;=30000,I557*K557,0)</f>
        <v>0</v>
      </c>
      <c r="N557" s="48">
        <f t="shared" ref="N557:N576" si="254">IF($L$8&gt;=100000,K557*J557,0)</f>
        <v>0</v>
      </c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  <c r="AA557" s="140"/>
      <c r="AB557" s="140"/>
      <c r="AC557" s="140"/>
      <c r="AD557" s="140"/>
      <c r="AE557" s="140"/>
    </row>
    <row r="558" spans="1:31" s="130" customFormat="1" ht="11.1" customHeight="1" outlineLevel="3">
      <c r="A558" s="47">
        <v>107121</v>
      </c>
      <c r="B558" s="406" t="s">
        <v>1571</v>
      </c>
      <c r="C558" s="406"/>
      <c r="D558" s="406"/>
      <c r="E558" s="406"/>
      <c r="F558" s="47" t="s">
        <v>2</v>
      </c>
      <c r="G558" s="47">
        <v>100</v>
      </c>
      <c r="H558" s="95">
        <v>53</v>
      </c>
      <c r="I558" s="48">
        <f t="shared" si="250"/>
        <v>51.406401551891371</v>
      </c>
      <c r="J558" s="188">
        <f t="shared" si="251"/>
        <v>50.378676550265943</v>
      </c>
      <c r="K558" s="135"/>
      <c r="L558" s="49">
        <f t="shared" si="252"/>
        <v>0</v>
      </c>
      <c r="M558" s="48">
        <f t="shared" si="253"/>
        <v>0</v>
      </c>
      <c r="N558" s="48">
        <f t="shared" si="254"/>
        <v>0</v>
      </c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  <c r="AA558" s="140"/>
      <c r="AB558" s="140"/>
      <c r="AC558" s="140"/>
      <c r="AD558" s="140"/>
      <c r="AE558" s="140"/>
    </row>
    <row r="559" spans="1:31" s="130" customFormat="1" ht="11.1" customHeight="1" outlineLevel="3">
      <c r="A559" s="47">
        <v>107122</v>
      </c>
      <c r="B559" s="406" t="s">
        <v>1572</v>
      </c>
      <c r="C559" s="406"/>
      <c r="D559" s="406"/>
      <c r="E559" s="406"/>
      <c r="F559" s="47" t="s">
        <v>2</v>
      </c>
      <c r="G559" s="47">
        <v>100</v>
      </c>
      <c r="H559" s="95">
        <v>53</v>
      </c>
      <c r="I559" s="48">
        <f t="shared" si="250"/>
        <v>51.406401551891371</v>
      </c>
      <c r="J559" s="188">
        <f t="shared" si="251"/>
        <v>50.378676550265943</v>
      </c>
      <c r="K559" s="135"/>
      <c r="L559" s="49">
        <f t="shared" si="252"/>
        <v>0</v>
      </c>
      <c r="M559" s="48">
        <f t="shared" si="253"/>
        <v>0</v>
      </c>
      <c r="N559" s="48">
        <f t="shared" si="254"/>
        <v>0</v>
      </c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  <c r="AA559" s="140"/>
      <c r="AB559" s="140"/>
      <c r="AC559" s="140"/>
      <c r="AD559" s="140"/>
      <c r="AE559" s="140"/>
    </row>
    <row r="560" spans="1:31" s="130" customFormat="1" ht="11.1" customHeight="1" outlineLevel="3">
      <c r="A560" s="47">
        <v>107123</v>
      </c>
      <c r="B560" s="406" t="s">
        <v>1573</v>
      </c>
      <c r="C560" s="406"/>
      <c r="D560" s="406"/>
      <c r="E560" s="406"/>
      <c r="F560" s="47" t="s">
        <v>2</v>
      </c>
      <c r="G560" s="47">
        <v>100</v>
      </c>
      <c r="H560" s="95">
        <v>53</v>
      </c>
      <c r="I560" s="48">
        <f t="shared" si="250"/>
        <v>51.406401551891371</v>
      </c>
      <c r="J560" s="188">
        <f t="shared" si="251"/>
        <v>50.378676550265943</v>
      </c>
      <c r="K560" s="135"/>
      <c r="L560" s="49">
        <f t="shared" si="252"/>
        <v>0</v>
      </c>
      <c r="M560" s="48">
        <f t="shared" si="253"/>
        <v>0</v>
      </c>
      <c r="N560" s="48">
        <f t="shared" si="254"/>
        <v>0</v>
      </c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  <c r="AA560" s="140"/>
      <c r="AB560" s="140"/>
      <c r="AC560" s="140"/>
      <c r="AD560" s="140"/>
      <c r="AE560" s="140"/>
    </row>
    <row r="561" spans="1:31" s="130" customFormat="1" ht="11.1" customHeight="1" outlineLevel="3">
      <c r="A561" s="47">
        <v>107124</v>
      </c>
      <c r="B561" s="406" t="s">
        <v>1574</v>
      </c>
      <c r="C561" s="406"/>
      <c r="D561" s="406"/>
      <c r="E561" s="406"/>
      <c r="F561" s="47" t="s">
        <v>2</v>
      </c>
      <c r="G561" s="47">
        <v>100</v>
      </c>
      <c r="H561" s="95">
        <v>53</v>
      </c>
      <c r="I561" s="48">
        <f t="shared" si="250"/>
        <v>51.406401551891371</v>
      </c>
      <c r="J561" s="188">
        <f t="shared" si="251"/>
        <v>50.378676550265943</v>
      </c>
      <c r="K561" s="131"/>
      <c r="L561" s="49">
        <f t="shared" si="252"/>
        <v>0</v>
      </c>
      <c r="M561" s="48">
        <f t="shared" si="253"/>
        <v>0</v>
      </c>
      <c r="N561" s="48">
        <f t="shared" si="254"/>
        <v>0</v>
      </c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  <c r="AA561" s="140"/>
      <c r="AB561" s="140"/>
      <c r="AC561" s="140"/>
      <c r="AD561" s="140"/>
      <c r="AE561" s="140"/>
    </row>
    <row r="562" spans="1:31" s="130" customFormat="1" ht="11.1" customHeight="1" outlineLevel="3">
      <c r="A562" s="47">
        <v>107265</v>
      </c>
      <c r="B562" s="406" t="s">
        <v>1575</v>
      </c>
      <c r="C562" s="406"/>
      <c r="D562" s="406"/>
      <c r="E562" s="406"/>
      <c r="F562" s="47" t="s">
        <v>2</v>
      </c>
      <c r="G562" s="47">
        <v>100</v>
      </c>
      <c r="H562" s="95">
        <v>53</v>
      </c>
      <c r="I562" s="48">
        <f t="shared" si="250"/>
        <v>51.406401551891371</v>
      </c>
      <c r="J562" s="188">
        <f t="shared" si="251"/>
        <v>50.378676550265943</v>
      </c>
      <c r="K562" s="135"/>
      <c r="L562" s="49">
        <f t="shared" si="252"/>
        <v>0</v>
      </c>
      <c r="M562" s="48">
        <f t="shared" si="253"/>
        <v>0</v>
      </c>
      <c r="N562" s="48">
        <f t="shared" si="254"/>
        <v>0</v>
      </c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  <c r="AA562" s="140"/>
      <c r="AB562" s="140"/>
      <c r="AC562" s="140"/>
      <c r="AD562" s="140"/>
      <c r="AE562" s="140"/>
    </row>
    <row r="563" spans="1:31" s="130" customFormat="1" ht="11.1" customHeight="1" outlineLevel="3">
      <c r="A563" s="47">
        <v>107266</v>
      </c>
      <c r="B563" s="406" t="s">
        <v>1585</v>
      </c>
      <c r="C563" s="406"/>
      <c r="D563" s="406"/>
      <c r="E563" s="406"/>
      <c r="F563" s="47" t="s">
        <v>2</v>
      </c>
      <c r="G563" s="47">
        <v>100</v>
      </c>
      <c r="H563" s="95">
        <v>63</v>
      </c>
      <c r="I563" s="48">
        <f t="shared" ref="I563:I570" si="255">H563/1.031</f>
        <v>61.105722599418044</v>
      </c>
      <c r="J563" s="188">
        <f t="shared" ref="J563:J570" si="256">I563/1.0204</f>
        <v>59.884087220127448</v>
      </c>
      <c r="K563" s="135"/>
      <c r="L563" s="49">
        <f t="shared" ref="L563:L570" si="257">SUM(H563*K563)</f>
        <v>0</v>
      </c>
      <c r="M563" s="48">
        <f t="shared" ref="M563:M570" si="258">IF($L$8&gt;=30000,I563*K563,0)</f>
        <v>0</v>
      </c>
      <c r="N563" s="48">
        <f t="shared" ref="N563:N570" si="259">IF($L$8&gt;=100000,K563*J563,0)</f>
        <v>0</v>
      </c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  <c r="AA563" s="140"/>
      <c r="AB563" s="140"/>
      <c r="AC563" s="140"/>
      <c r="AD563" s="140"/>
      <c r="AE563" s="140"/>
    </row>
    <row r="564" spans="1:31" s="130" customFormat="1" ht="11.1" customHeight="1" outlineLevel="3">
      <c r="A564" s="47">
        <v>107267</v>
      </c>
      <c r="B564" s="406" t="s">
        <v>1577</v>
      </c>
      <c r="C564" s="406"/>
      <c r="D564" s="406"/>
      <c r="E564" s="406"/>
      <c r="F564" s="47" t="s">
        <v>2</v>
      </c>
      <c r="G564" s="47">
        <v>100</v>
      </c>
      <c r="H564" s="95">
        <v>63</v>
      </c>
      <c r="I564" s="48">
        <f t="shared" si="255"/>
        <v>61.105722599418044</v>
      </c>
      <c r="J564" s="188">
        <f t="shared" si="256"/>
        <v>59.884087220127448</v>
      </c>
      <c r="K564" s="135"/>
      <c r="L564" s="49">
        <f t="shared" si="257"/>
        <v>0</v>
      </c>
      <c r="M564" s="48">
        <f t="shared" si="258"/>
        <v>0</v>
      </c>
      <c r="N564" s="48">
        <f t="shared" si="259"/>
        <v>0</v>
      </c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  <c r="AA564" s="140"/>
      <c r="AB564" s="140"/>
      <c r="AC564" s="140"/>
      <c r="AD564" s="140"/>
      <c r="AE564" s="140"/>
    </row>
    <row r="565" spans="1:31" s="130" customFormat="1" ht="11.1" customHeight="1" outlineLevel="3">
      <c r="A565" s="47">
        <v>107268</v>
      </c>
      <c r="B565" s="406" t="s">
        <v>1578</v>
      </c>
      <c r="C565" s="406"/>
      <c r="D565" s="406"/>
      <c r="E565" s="406"/>
      <c r="F565" s="47" t="s">
        <v>2</v>
      </c>
      <c r="G565" s="47">
        <v>100</v>
      </c>
      <c r="H565" s="95">
        <v>63</v>
      </c>
      <c r="I565" s="48">
        <f t="shared" si="255"/>
        <v>61.105722599418044</v>
      </c>
      <c r="J565" s="188">
        <f t="shared" si="256"/>
        <v>59.884087220127448</v>
      </c>
      <c r="K565" s="135"/>
      <c r="L565" s="49">
        <f t="shared" si="257"/>
        <v>0</v>
      </c>
      <c r="M565" s="48">
        <f t="shared" si="258"/>
        <v>0</v>
      </c>
      <c r="N565" s="48">
        <f t="shared" si="259"/>
        <v>0</v>
      </c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  <c r="AA565" s="140"/>
      <c r="AB565" s="140"/>
      <c r="AC565" s="140"/>
      <c r="AD565" s="140"/>
      <c r="AE565" s="140"/>
    </row>
    <row r="566" spans="1:31" s="130" customFormat="1" ht="11.1" customHeight="1" outlineLevel="3">
      <c r="A566" s="47">
        <v>107269</v>
      </c>
      <c r="B566" s="406" t="s">
        <v>1579</v>
      </c>
      <c r="C566" s="406"/>
      <c r="D566" s="406"/>
      <c r="E566" s="406"/>
      <c r="F566" s="47" t="s">
        <v>2</v>
      </c>
      <c r="G566" s="47">
        <v>100</v>
      </c>
      <c r="H566" s="95">
        <v>63</v>
      </c>
      <c r="I566" s="48">
        <f t="shared" si="255"/>
        <v>61.105722599418044</v>
      </c>
      <c r="J566" s="188">
        <f t="shared" si="256"/>
        <v>59.884087220127448</v>
      </c>
      <c r="K566" s="131"/>
      <c r="L566" s="49">
        <f t="shared" si="257"/>
        <v>0</v>
      </c>
      <c r="M566" s="48">
        <f t="shared" si="258"/>
        <v>0</v>
      </c>
      <c r="N566" s="48">
        <f t="shared" si="259"/>
        <v>0</v>
      </c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  <c r="AA566" s="140"/>
      <c r="AB566" s="140"/>
      <c r="AC566" s="140"/>
      <c r="AD566" s="140"/>
      <c r="AE566" s="140"/>
    </row>
    <row r="567" spans="1:31" s="130" customFormat="1" ht="11.1" customHeight="1" outlineLevel="3">
      <c r="A567" s="47">
        <v>107270</v>
      </c>
      <c r="B567" s="406" t="s">
        <v>1576</v>
      </c>
      <c r="C567" s="406"/>
      <c r="D567" s="406"/>
      <c r="E567" s="406"/>
      <c r="F567" s="47" t="s">
        <v>2</v>
      </c>
      <c r="G567" s="47">
        <v>100</v>
      </c>
      <c r="H567" s="95">
        <v>63</v>
      </c>
      <c r="I567" s="48">
        <f t="shared" si="255"/>
        <v>61.105722599418044</v>
      </c>
      <c r="J567" s="188">
        <f t="shared" si="256"/>
        <v>59.884087220127448</v>
      </c>
      <c r="K567" s="135"/>
      <c r="L567" s="49">
        <f t="shared" si="257"/>
        <v>0</v>
      </c>
      <c r="M567" s="48">
        <f t="shared" si="258"/>
        <v>0</v>
      </c>
      <c r="N567" s="48">
        <f t="shared" si="259"/>
        <v>0</v>
      </c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  <c r="AA567" s="140"/>
      <c r="AB567" s="140"/>
      <c r="AC567" s="140"/>
      <c r="AD567" s="140"/>
      <c r="AE567" s="140"/>
    </row>
    <row r="568" spans="1:31" s="130" customFormat="1" ht="11.1" customHeight="1" outlineLevel="3">
      <c r="A568" s="47">
        <v>107271</v>
      </c>
      <c r="B568" s="406" t="s">
        <v>1587</v>
      </c>
      <c r="C568" s="406"/>
      <c r="D568" s="406"/>
      <c r="E568" s="406"/>
      <c r="F568" s="47" t="s">
        <v>2</v>
      </c>
      <c r="G568" s="47">
        <v>100</v>
      </c>
      <c r="H568" s="95">
        <v>63</v>
      </c>
      <c r="I568" s="48">
        <f t="shared" si="255"/>
        <v>61.105722599418044</v>
      </c>
      <c r="J568" s="188">
        <f t="shared" si="256"/>
        <v>59.884087220127448</v>
      </c>
      <c r="K568" s="135"/>
      <c r="L568" s="49">
        <f t="shared" si="257"/>
        <v>0</v>
      </c>
      <c r="M568" s="48">
        <f t="shared" si="258"/>
        <v>0</v>
      </c>
      <c r="N568" s="48">
        <f t="shared" si="259"/>
        <v>0</v>
      </c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  <c r="AA568" s="140"/>
      <c r="AB568" s="140"/>
      <c r="AC568" s="140"/>
      <c r="AD568" s="140"/>
      <c r="AE568" s="140"/>
    </row>
    <row r="569" spans="1:31" s="130" customFormat="1" ht="11.1" customHeight="1" outlineLevel="3">
      <c r="A569" s="47">
        <v>107272</v>
      </c>
      <c r="B569" s="406" t="s">
        <v>1586</v>
      </c>
      <c r="C569" s="406"/>
      <c r="D569" s="406"/>
      <c r="E569" s="406"/>
      <c r="F569" s="47" t="s">
        <v>2</v>
      </c>
      <c r="G569" s="47">
        <v>100</v>
      </c>
      <c r="H569" s="95">
        <v>69</v>
      </c>
      <c r="I569" s="48">
        <f t="shared" si="255"/>
        <v>66.92531522793405</v>
      </c>
      <c r="J569" s="188">
        <f t="shared" si="256"/>
        <v>65.587333622044341</v>
      </c>
      <c r="K569" s="135"/>
      <c r="L569" s="49">
        <f t="shared" si="257"/>
        <v>0</v>
      </c>
      <c r="M569" s="48">
        <f t="shared" si="258"/>
        <v>0</v>
      </c>
      <c r="N569" s="48">
        <f t="shared" si="259"/>
        <v>0</v>
      </c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  <c r="AA569" s="140"/>
      <c r="AB569" s="140"/>
      <c r="AC569" s="140"/>
      <c r="AD569" s="140"/>
      <c r="AE569" s="140"/>
    </row>
    <row r="570" spans="1:31" s="130" customFormat="1" ht="11.1" customHeight="1" outlineLevel="3">
      <c r="A570" s="47">
        <v>107273</v>
      </c>
      <c r="B570" s="406" t="s">
        <v>1580</v>
      </c>
      <c r="C570" s="406"/>
      <c r="D570" s="406"/>
      <c r="E570" s="406"/>
      <c r="F570" s="47" t="s">
        <v>2</v>
      </c>
      <c r="G570" s="47">
        <v>100</v>
      </c>
      <c r="H570" s="95">
        <v>69</v>
      </c>
      <c r="I570" s="48">
        <f t="shared" si="255"/>
        <v>66.92531522793405</v>
      </c>
      <c r="J570" s="188">
        <f t="shared" si="256"/>
        <v>65.587333622044341</v>
      </c>
      <c r="K570" s="135"/>
      <c r="L570" s="49">
        <f t="shared" si="257"/>
        <v>0</v>
      </c>
      <c r="M570" s="48">
        <f t="shared" si="258"/>
        <v>0</v>
      </c>
      <c r="N570" s="48">
        <f t="shared" si="259"/>
        <v>0</v>
      </c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  <c r="AA570" s="140"/>
      <c r="AB570" s="140"/>
      <c r="AC570" s="140"/>
      <c r="AD570" s="140"/>
      <c r="AE570" s="140"/>
    </row>
    <row r="571" spans="1:31" s="130" customFormat="1" ht="11.1" customHeight="1" outlineLevel="3">
      <c r="A571" s="47">
        <v>107274</v>
      </c>
      <c r="B571" s="406" t="s">
        <v>1581</v>
      </c>
      <c r="C571" s="406"/>
      <c r="D571" s="406"/>
      <c r="E571" s="406"/>
      <c r="F571" s="47" t="s">
        <v>2</v>
      </c>
      <c r="G571" s="47">
        <v>100</v>
      </c>
      <c r="H571" s="95">
        <v>69</v>
      </c>
      <c r="I571" s="48">
        <f t="shared" si="250"/>
        <v>66.92531522793405</v>
      </c>
      <c r="J571" s="188">
        <f t="shared" si="251"/>
        <v>65.587333622044341</v>
      </c>
      <c r="K571" s="135"/>
      <c r="L571" s="49">
        <f t="shared" si="252"/>
        <v>0</v>
      </c>
      <c r="M571" s="48">
        <f t="shared" si="253"/>
        <v>0</v>
      </c>
      <c r="N571" s="48">
        <f t="shared" si="254"/>
        <v>0</v>
      </c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  <c r="AA571" s="140"/>
      <c r="AB571" s="140"/>
      <c r="AC571" s="140"/>
      <c r="AD571" s="140"/>
      <c r="AE571" s="140"/>
    </row>
    <row r="572" spans="1:31" s="130" customFormat="1" ht="11.1" customHeight="1" outlineLevel="3">
      <c r="A572" s="47">
        <v>107275</v>
      </c>
      <c r="B572" s="406" t="s">
        <v>1582</v>
      </c>
      <c r="C572" s="406"/>
      <c r="D572" s="406"/>
      <c r="E572" s="406"/>
      <c r="F572" s="47" t="s">
        <v>2</v>
      </c>
      <c r="G572" s="47">
        <v>100</v>
      </c>
      <c r="H572" s="95">
        <v>69</v>
      </c>
      <c r="I572" s="48">
        <f t="shared" si="250"/>
        <v>66.92531522793405</v>
      </c>
      <c r="J572" s="188">
        <f t="shared" si="251"/>
        <v>65.587333622044341</v>
      </c>
      <c r="K572" s="135"/>
      <c r="L572" s="49">
        <f t="shared" si="252"/>
        <v>0</v>
      </c>
      <c r="M572" s="48">
        <f t="shared" si="253"/>
        <v>0</v>
      </c>
      <c r="N572" s="48">
        <f t="shared" si="254"/>
        <v>0</v>
      </c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  <c r="AA572" s="140"/>
      <c r="AB572" s="140"/>
      <c r="AC572" s="140"/>
      <c r="AD572" s="140"/>
      <c r="AE572" s="140"/>
    </row>
    <row r="573" spans="1:31" s="130" customFormat="1" ht="11.1" customHeight="1" outlineLevel="3">
      <c r="A573" s="47">
        <v>107276</v>
      </c>
      <c r="B573" s="406" t="s">
        <v>1583</v>
      </c>
      <c r="C573" s="406"/>
      <c r="D573" s="406"/>
      <c r="E573" s="406"/>
      <c r="F573" s="47" t="s">
        <v>2</v>
      </c>
      <c r="G573" s="47">
        <v>100</v>
      </c>
      <c r="H573" s="95">
        <v>69</v>
      </c>
      <c r="I573" s="48">
        <f t="shared" si="250"/>
        <v>66.92531522793405</v>
      </c>
      <c r="J573" s="188">
        <f t="shared" si="251"/>
        <v>65.587333622044341</v>
      </c>
      <c r="K573" s="135"/>
      <c r="L573" s="49">
        <f t="shared" si="252"/>
        <v>0</v>
      </c>
      <c r="M573" s="48">
        <f t="shared" si="253"/>
        <v>0</v>
      </c>
      <c r="N573" s="48">
        <f t="shared" si="254"/>
        <v>0</v>
      </c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  <c r="AA573" s="140"/>
      <c r="AB573" s="140"/>
      <c r="AC573" s="140"/>
      <c r="AD573" s="140"/>
      <c r="AE573" s="140"/>
    </row>
    <row r="574" spans="1:31" s="130" customFormat="1" ht="11.1" customHeight="1" outlineLevel="3">
      <c r="A574" s="47">
        <v>107277</v>
      </c>
      <c r="B574" s="406" t="s">
        <v>1584</v>
      </c>
      <c r="C574" s="406"/>
      <c r="D574" s="406"/>
      <c r="E574" s="406"/>
      <c r="F574" s="47" t="s">
        <v>2</v>
      </c>
      <c r="G574" s="47">
        <v>100</v>
      </c>
      <c r="H574" s="95">
        <v>69</v>
      </c>
      <c r="I574" s="48">
        <f t="shared" si="250"/>
        <v>66.92531522793405</v>
      </c>
      <c r="J574" s="188">
        <f t="shared" si="251"/>
        <v>65.587333622044341</v>
      </c>
      <c r="K574" s="135"/>
      <c r="L574" s="49">
        <f t="shared" si="252"/>
        <v>0</v>
      </c>
      <c r="M574" s="48">
        <f t="shared" si="253"/>
        <v>0</v>
      </c>
      <c r="N574" s="48">
        <f t="shared" si="254"/>
        <v>0</v>
      </c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  <c r="AA574" s="140"/>
      <c r="AB574" s="140"/>
      <c r="AC574" s="140"/>
      <c r="AD574" s="140"/>
      <c r="AE574" s="140"/>
    </row>
    <row r="575" spans="1:31" s="130" customFormat="1" ht="11.1" customHeight="1" outlineLevel="3">
      <c r="A575" s="47">
        <v>107253</v>
      </c>
      <c r="B575" s="458" t="s">
        <v>1462</v>
      </c>
      <c r="C575" s="458"/>
      <c r="D575" s="458"/>
      <c r="E575" s="458"/>
      <c r="F575" s="47" t="s">
        <v>2</v>
      </c>
      <c r="G575" s="47">
        <v>100</v>
      </c>
      <c r="H575" s="95">
        <v>17</v>
      </c>
      <c r="I575" s="48">
        <f t="shared" si="250"/>
        <v>16.488845780795344</v>
      </c>
      <c r="J575" s="188">
        <f t="shared" si="251"/>
        <v>16.159198138764548</v>
      </c>
      <c r="K575" s="135"/>
      <c r="L575" s="49">
        <f t="shared" si="252"/>
        <v>0</v>
      </c>
      <c r="M575" s="48">
        <f t="shared" si="253"/>
        <v>0</v>
      </c>
      <c r="N575" s="48">
        <f t="shared" si="254"/>
        <v>0</v>
      </c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  <c r="AA575" s="140"/>
      <c r="AB575" s="140"/>
      <c r="AC575" s="140"/>
      <c r="AD575" s="140"/>
      <c r="AE575" s="140"/>
    </row>
    <row r="576" spans="1:31" s="130" customFormat="1" ht="11.1" customHeight="1" outlineLevel="3">
      <c r="A576" s="47">
        <v>107117</v>
      </c>
      <c r="B576" s="406" t="s">
        <v>709</v>
      </c>
      <c r="C576" s="406"/>
      <c r="D576" s="406"/>
      <c r="E576" s="406"/>
      <c r="F576" s="47" t="s">
        <v>2</v>
      </c>
      <c r="G576" s="47">
        <v>100</v>
      </c>
      <c r="H576" s="95">
        <v>19.5</v>
      </c>
      <c r="I576" s="48">
        <f t="shared" si="250"/>
        <v>18.913676042677015</v>
      </c>
      <c r="J576" s="188">
        <f t="shared" si="251"/>
        <v>18.535550806229924</v>
      </c>
      <c r="K576" s="135"/>
      <c r="L576" s="49">
        <f t="shared" si="252"/>
        <v>0</v>
      </c>
      <c r="M576" s="48">
        <f t="shared" si="253"/>
        <v>0</v>
      </c>
      <c r="N576" s="48">
        <f t="shared" si="254"/>
        <v>0</v>
      </c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  <c r="AA576" s="140"/>
      <c r="AB576" s="140"/>
      <c r="AC576" s="140"/>
      <c r="AD576" s="140"/>
      <c r="AE576" s="140"/>
    </row>
    <row r="577" spans="1:31" s="130" customFormat="1" ht="11.1" customHeight="1" outlineLevel="3">
      <c r="A577" s="47">
        <v>107221</v>
      </c>
      <c r="B577" s="458" t="s">
        <v>1083</v>
      </c>
      <c r="C577" s="458"/>
      <c r="D577" s="458"/>
      <c r="E577" s="458"/>
      <c r="F577" s="47" t="s">
        <v>2</v>
      </c>
      <c r="G577" s="47">
        <v>50</v>
      </c>
      <c r="H577" s="95">
        <v>0</v>
      </c>
      <c r="I577" s="48">
        <f t="shared" ref="I577:I584" si="260">H577/1.031</f>
        <v>0</v>
      </c>
      <c r="J577" s="188">
        <f t="shared" ref="J577:J584" si="261">I577/1.0204</f>
        <v>0</v>
      </c>
      <c r="K577" s="131"/>
      <c r="L577" s="49">
        <f t="shared" ref="L577:L584" si="262">SUM(H577*K577)</f>
        <v>0</v>
      </c>
      <c r="M577" s="48">
        <f t="shared" ref="M577:M584" si="263">IF($L$8&gt;=30000,I577*K577,0)</f>
        <v>0</v>
      </c>
      <c r="N577" s="48">
        <f t="shared" ref="N577:N584" si="264">IF($L$8&gt;=100000,K577*J577,0)</f>
        <v>0</v>
      </c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  <c r="AA577" s="140"/>
      <c r="AB577" s="140"/>
      <c r="AC577" s="140"/>
      <c r="AD577" s="140"/>
      <c r="AE577" s="140"/>
    </row>
    <row r="578" spans="1:31" s="130" customFormat="1" ht="11.1" customHeight="1" outlineLevel="3">
      <c r="A578" s="47">
        <v>107222</v>
      </c>
      <c r="B578" s="408" t="s">
        <v>1084</v>
      </c>
      <c r="C578" s="409"/>
      <c r="D578" s="409"/>
      <c r="E578" s="410"/>
      <c r="F578" s="47" t="s">
        <v>2</v>
      </c>
      <c r="G578" s="47">
        <v>50</v>
      </c>
      <c r="H578" s="95">
        <v>0</v>
      </c>
      <c r="I578" s="48">
        <f t="shared" si="260"/>
        <v>0</v>
      </c>
      <c r="J578" s="188">
        <f t="shared" si="261"/>
        <v>0</v>
      </c>
      <c r="K578" s="131"/>
      <c r="L578" s="49">
        <f t="shared" si="262"/>
        <v>0</v>
      </c>
      <c r="M578" s="48">
        <f t="shared" si="263"/>
        <v>0</v>
      </c>
      <c r="N578" s="48">
        <f t="shared" si="264"/>
        <v>0</v>
      </c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  <c r="AA578" s="140"/>
      <c r="AB578" s="140"/>
      <c r="AC578" s="140"/>
      <c r="AD578" s="140"/>
      <c r="AE578" s="140"/>
    </row>
    <row r="579" spans="1:31" s="130" customFormat="1" ht="11.1" customHeight="1" outlineLevel="3">
      <c r="A579" s="47">
        <v>107223</v>
      </c>
      <c r="B579" s="408" t="s">
        <v>1085</v>
      </c>
      <c r="C579" s="409"/>
      <c r="D579" s="409"/>
      <c r="E579" s="410"/>
      <c r="F579" s="47" t="s">
        <v>2</v>
      </c>
      <c r="G579" s="47">
        <v>50</v>
      </c>
      <c r="H579" s="95">
        <v>0</v>
      </c>
      <c r="I579" s="48">
        <f t="shared" si="260"/>
        <v>0</v>
      </c>
      <c r="J579" s="188">
        <f t="shared" si="261"/>
        <v>0</v>
      </c>
      <c r="K579" s="131"/>
      <c r="L579" s="49">
        <f t="shared" si="262"/>
        <v>0</v>
      </c>
      <c r="M579" s="48">
        <f t="shared" si="263"/>
        <v>0</v>
      </c>
      <c r="N579" s="48">
        <f t="shared" si="264"/>
        <v>0</v>
      </c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  <c r="AA579" s="140"/>
      <c r="AB579" s="140"/>
      <c r="AC579" s="140"/>
      <c r="AD579" s="140"/>
      <c r="AE579" s="140"/>
    </row>
    <row r="580" spans="1:31" s="130" customFormat="1" ht="11.1" customHeight="1" outlineLevel="3">
      <c r="A580" s="47">
        <v>107224</v>
      </c>
      <c r="B580" s="408" t="s">
        <v>1086</v>
      </c>
      <c r="C580" s="409"/>
      <c r="D580" s="409"/>
      <c r="E580" s="410"/>
      <c r="F580" s="47" t="s">
        <v>2</v>
      </c>
      <c r="G580" s="47">
        <v>50</v>
      </c>
      <c r="H580" s="95">
        <v>0</v>
      </c>
      <c r="I580" s="48">
        <f t="shared" si="260"/>
        <v>0</v>
      </c>
      <c r="J580" s="188">
        <f t="shared" si="261"/>
        <v>0</v>
      </c>
      <c r="K580" s="131"/>
      <c r="L580" s="49">
        <f t="shared" si="262"/>
        <v>0</v>
      </c>
      <c r="M580" s="48">
        <f t="shared" si="263"/>
        <v>0</v>
      </c>
      <c r="N580" s="48">
        <f t="shared" si="264"/>
        <v>0</v>
      </c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  <c r="AA580" s="140"/>
      <c r="AB580" s="140"/>
      <c r="AC580" s="140"/>
      <c r="AD580" s="140"/>
      <c r="AE580" s="140"/>
    </row>
    <row r="581" spans="1:31" s="130" customFormat="1" ht="11.1" customHeight="1" outlineLevel="3">
      <c r="A581" s="47">
        <v>107225</v>
      </c>
      <c r="B581" s="408" t="s">
        <v>1087</v>
      </c>
      <c r="C581" s="409"/>
      <c r="D581" s="409"/>
      <c r="E581" s="410"/>
      <c r="F581" s="47" t="s">
        <v>2</v>
      </c>
      <c r="G581" s="47">
        <v>50</v>
      </c>
      <c r="H581" s="95">
        <v>0</v>
      </c>
      <c r="I581" s="48">
        <f t="shared" si="260"/>
        <v>0</v>
      </c>
      <c r="J581" s="188">
        <f t="shared" si="261"/>
        <v>0</v>
      </c>
      <c r="K581" s="131"/>
      <c r="L581" s="49">
        <f t="shared" si="262"/>
        <v>0</v>
      </c>
      <c r="M581" s="48">
        <f t="shared" si="263"/>
        <v>0</v>
      </c>
      <c r="N581" s="48">
        <f t="shared" si="264"/>
        <v>0</v>
      </c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  <c r="AA581" s="140"/>
      <c r="AB581" s="140"/>
      <c r="AC581" s="140"/>
      <c r="AD581" s="140"/>
      <c r="AE581" s="140"/>
    </row>
    <row r="582" spans="1:31" s="130" customFormat="1" ht="11.1" customHeight="1" outlineLevel="3">
      <c r="A582" s="47">
        <v>107226</v>
      </c>
      <c r="B582" s="408" t="s">
        <v>1088</v>
      </c>
      <c r="C582" s="409"/>
      <c r="D582" s="409"/>
      <c r="E582" s="410"/>
      <c r="F582" s="47" t="s">
        <v>2</v>
      </c>
      <c r="G582" s="47">
        <v>50</v>
      </c>
      <c r="H582" s="95">
        <v>0</v>
      </c>
      <c r="I582" s="48">
        <f t="shared" si="260"/>
        <v>0</v>
      </c>
      <c r="J582" s="188">
        <f t="shared" si="261"/>
        <v>0</v>
      </c>
      <c r="K582" s="131"/>
      <c r="L582" s="49">
        <f t="shared" si="262"/>
        <v>0</v>
      </c>
      <c r="M582" s="48">
        <f t="shared" si="263"/>
        <v>0</v>
      </c>
      <c r="N582" s="48">
        <f t="shared" si="264"/>
        <v>0</v>
      </c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  <c r="AA582" s="140"/>
      <c r="AB582" s="140"/>
      <c r="AC582" s="140"/>
      <c r="AD582" s="140"/>
      <c r="AE582" s="140"/>
    </row>
    <row r="583" spans="1:31" s="130" customFormat="1" ht="11.1" customHeight="1" outlineLevel="3">
      <c r="A583" s="47">
        <v>107227</v>
      </c>
      <c r="B583" s="408" t="s">
        <v>1089</v>
      </c>
      <c r="C583" s="409"/>
      <c r="D583" s="409"/>
      <c r="E583" s="410"/>
      <c r="F583" s="47" t="s">
        <v>2</v>
      </c>
      <c r="G583" s="47">
        <v>50</v>
      </c>
      <c r="H583" s="95">
        <v>0</v>
      </c>
      <c r="I583" s="48">
        <f t="shared" si="260"/>
        <v>0</v>
      </c>
      <c r="J583" s="188">
        <f t="shared" si="261"/>
        <v>0</v>
      </c>
      <c r="K583" s="131"/>
      <c r="L583" s="49">
        <f t="shared" si="262"/>
        <v>0</v>
      </c>
      <c r="M583" s="48">
        <f t="shared" si="263"/>
        <v>0</v>
      </c>
      <c r="N583" s="48">
        <f t="shared" si="264"/>
        <v>0</v>
      </c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  <c r="AA583" s="140"/>
      <c r="AB583" s="140"/>
      <c r="AC583" s="140"/>
      <c r="AD583" s="140"/>
      <c r="AE583" s="140"/>
    </row>
    <row r="584" spans="1:31" s="130" customFormat="1" ht="11.1" customHeight="1" outlineLevel="3">
      <c r="A584" s="47">
        <v>107228</v>
      </c>
      <c r="B584" s="408" t="s">
        <v>1090</v>
      </c>
      <c r="C584" s="409"/>
      <c r="D584" s="409"/>
      <c r="E584" s="410"/>
      <c r="F584" s="47" t="s">
        <v>2</v>
      </c>
      <c r="G584" s="47">
        <v>50</v>
      </c>
      <c r="H584" s="95">
        <v>0</v>
      </c>
      <c r="I584" s="48">
        <f t="shared" si="260"/>
        <v>0</v>
      </c>
      <c r="J584" s="188">
        <f t="shared" si="261"/>
        <v>0</v>
      </c>
      <c r="K584" s="131"/>
      <c r="L584" s="49">
        <f t="shared" si="262"/>
        <v>0</v>
      </c>
      <c r="M584" s="48">
        <f t="shared" si="263"/>
        <v>0</v>
      </c>
      <c r="N584" s="48">
        <f t="shared" si="264"/>
        <v>0</v>
      </c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  <c r="AA584" s="140"/>
      <c r="AB584" s="140"/>
      <c r="AC584" s="140"/>
      <c r="AD584" s="140"/>
      <c r="AE584" s="140"/>
    </row>
    <row r="585" spans="1:31" s="130" customFormat="1" ht="10.5" customHeight="1" outlineLevel="3">
      <c r="A585" s="98">
        <v>107135</v>
      </c>
      <c r="B585" s="405" t="s">
        <v>120</v>
      </c>
      <c r="C585" s="405"/>
      <c r="D585" s="405"/>
      <c r="E585" s="405"/>
      <c r="F585" s="183" t="s">
        <v>2</v>
      </c>
      <c r="G585" s="183">
        <v>50</v>
      </c>
      <c r="H585" s="95">
        <v>30</v>
      </c>
      <c r="I585" s="95">
        <f>H585/1.031</f>
        <v>29.097963142580021</v>
      </c>
      <c r="J585" s="377">
        <f>I585/1.0204</f>
        <v>28.516232009584499</v>
      </c>
      <c r="K585" s="131"/>
      <c r="L585" s="49">
        <f>SUM(H585*K585)</f>
        <v>0</v>
      </c>
      <c r="M585" s="48">
        <f>IF($L$8&gt;=30000,I585*K585,0)</f>
        <v>0</v>
      </c>
      <c r="N585" s="48">
        <f>IF($L$8&gt;=100000,K585*J585,0)</f>
        <v>0</v>
      </c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  <c r="AA585" s="140"/>
      <c r="AB585" s="140"/>
      <c r="AC585" s="140"/>
      <c r="AD585" s="140"/>
      <c r="AE585" s="140"/>
    </row>
    <row r="586" spans="1:31" s="141" customFormat="1" ht="11.1" customHeight="1" outlineLevel="3">
      <c r="A586" s="248">
        <v>107136</v>
      </c>
      <c r="B586" s="408" t="s">
        <v>403</v>
      </c>
      <c r="C586" s="409"/>
      <c r="D586" s="409"/>
      <c r="E586" s="410"/>
      <c r="F586" s="248" t="s">
        <v>2</v>
      </c>
      <c r="G586" s="248">
        <v>60</v>
      </c>
      <c r="H586" s="249">
        <v>37</v>
      </c>
      <c r="I586" s="48">
        <f>H586/1.031</f>
        <v>35.887487875848691</v>
      </c>
      <c r="J586" s="188">
        <f>I586/1.0204</f>
        <v>35.170019478487546</v>
      </c>
      <c r="K586" s="144"/>
      <c r="L586" s="60">
        <f>SUM(H586*K586)</f>
        <v>0</v>
      </c>
      <c r="M586" s="250">
        <f>IF($L$8&gt;=30000,I586*K586,0)</f>
        <v>0</v>
      </c>
      <c r="N586" s="250">
        <f>IF($L$8&gt;=100000,K586*J586,0)</f>
        <v>0</v>
      </c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  <c r="AA586" s="140"/>
      <c r="AB586" s="140"/>
      <c r="AC586" s="140"/>
      <c r="AD586" s="140"/>
      <c r="AE586" s="140"/>
    </row>
    <row r="587" spans="1:31" s="141" customFormat="1" ht="11.1" customHeight="1" outlineLevel="3" thickBot="1">
      <c r="A587" s="52">
        <v>107235</v>
      </c>
      <c r="B587" s="415" t="s">
        <v>1107</v>
      </c>
      <c r="C587" s="415"/>
      <c r="D587" s="415"/>
      <c r="E587" s="415"/>
      <c r="F587" s="52" t="s">
        <v>2</v>
      </c>
      <c r="G587" s="52">
        <v>50</v>
      </c>
      <c r="H587" s="96">
        <v>41</v>
      </c>
      <c r="I587" s="48">
        <f>H587/1.031</f>
        <v>39.767216294859367</v>
      </c>
      <c r="J587" s="188">
        <f>I587/1.0204</f>
        <v>38.972183746432151</v>
      </c>
      <c r="K587" s="143"/>
      <c r="L587" s="55">
        <f>SUM(H587*K587)</f>
        <v>0</v>
      </c>
      <c r="M587" s="53">
        <f>IF($L$8&gt;=30000,I587*K587,0)</f>
        <v>0</v>
      </c>
      <c r="N587" s="53">
        <f>IF($L$8&gt;=100000,K587*J587,0)</f>
        <v>0</v>
      </c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  <c r="AA587" s="140"/>
      <c r="AB587" s="140"/>
      <c r="AC587" s="140"/>
      <c r="AD587" s="140"/>
      <c r="AE587" s="140"/>
    </row>
    <row r="588" spans="1:31" s="180" customFormat="1" ht="13.5" outlineLevel="2" thickBot="1">
      <c r="A588" s="443" t="s">
        <v>1386</v>
      </c>
      <c r="B588" s="444"/>
      <c r="C588" s="444"/>
      <c r="D588" s="444"/>
      <c r="E588" s="444"/>
      <c r="F588" s="444"/>
      <c r="G588" s="444"/>
      <c r="H588" s="444"/>
      <c r="I588" s="444"/>
      <c r="J588" s="444"/>
      <c r="K588" s="181"/>
      <c r="L588" s="182"/>
      <c r="M588" s="182"/>
      <c r="N588" s="182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  <c r="AA588" s="140"/>
      <c r="AB588" s="140"/>
      <c r="AC588" s="140"/>
      <c r="AD588" s="140"/>
      <c r="AE588" s="140"/>
    </row>
    <row r="589" spans="1:31" s="130" customFormat="1" ht="11.1" customHeight="1" outlineLevel="3">
      <c r="A589" s="183">
        <v>107137</v>
      </c>
      <c r="B589" s="441" t="s">
        <v>112</v>
      </c>
      <c r="C589" s="441"/>
      <c r="D589" s="441"/>
      <c r="E589" s="441"/>
      <c r="F589" s="183" t="s">
        <v>2</v>
      </c>
      <c r="G589" s="183">
        <v>200</v>
      </c>
      <c r="H589" s="95">
        <v>0</v>
      </c>
      <c r="I589" s="95">
        <f t="shared" ref="I589:I596" si="265">H589/1.031</f>
        <v>0</v>
      </c>
      <c r="J589" s="377">
        <f t="shared" ref="J589:J596" si="266">I589/1.0204</f>
        <v>0</v>
      </c>
      <c r="K589" s="129"/>
      <c r="L589" s="49">
        <f t="shared" ref="L589:L595" si="267">SUM(H589*K589)</f>
        <v>0</v>
      </c>
      <c r="M589" s="48">
        <f t="shared" ref="M589:M595" si="268">IF($L$8&gt;=30000,I589*K589,0)</f>
        <v>0</v>
      </c>
      <c r="N589" s="48">
        <f t="shared" ref="N589:N595" si="269">IF($L$8&gt;=100000,K589*J589,0)</f>
        <v>0</v>
      </c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  <c r="AA589" s="140"/>
      <c r="AB589" s="140"/>
      <c r="AC589" s="140"/>
      <c r="AD589" s="140"/>
      <c r="AE589" s="140"/>
    </row>
    <row r="590" spans="1:31" s="130" customFormat="1" ht="11.1" customHeight="1" outlineLevel="3">
      <c r="A590" s="183">
        <v>107138</v>
      </c>
      <c r="B590" s="441" t="s">
        <v>113</v>
      </c>
      <c r="C590" s="441"/>
      <c r="D590" s="441"/>
      <c r="E590" s="441"/>
      <c r="F590" s="183" t="s">
        <v>2</v>
      </c>
      <c r="G590" s="183">
        <v>200</v>
      </c>
      <c r="H590" s="95">
        <v>0</v>
      </c>
      <c r="I590" s="95">
        <f t="shared" si="265"/>
        <v>0</v>
      </c>
      <c r="J590" s="377">
        <f t="shared" si="266"/>
        <v>0</v>
      </c>
      <c r="K590" s="132"/>
      <c r="L590" s="49">
        <f t="shared" si="267"/>
        <v>0</v>
      </c>
      <c r="M590" s="48">
        <f t="shared" si="268"/>
        <v>0</v>
      </c>
      <c r="N590" s="48">
        <f t="shared" si="269"/>
        <v>0</v>
      </c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  <c r="AA590" s="140"/>
      <c r="AB590" s="140"/>
      <c r="AC590" s="140"/>
      <c r="AD590" s="140"/>
      <c r="AE590" s="140"/>
    </row>
    <row r="591" spans="1:31" s="130" customFormat="1" ht="11.1" customHeight="1" outlineLevel="3">
      <c r="A591" s="183">
        <v>107139</v>
      </c>
      <c r="B591" s="441" t="s">
        <v>804</v>
      </c>
      <c r="C591" s="441"/>
      <c r="D591" s="441"/>
      <c r="E591" s="441"/>
      <c r="F591" s="183" t="s">
        <v>2</v>
      </c>
      <c r="G591" s="183">
        <v>80</v>
      </c>
      <c r="H591" s="95">
        <v>0</v>
      </c>
      <c r="I591" s="95">
        <f>H591/1.031</f>
        <v>0</v>
      </c>
      <c r="J591" s="377">
        <f>I591/1.0204</f>
        <v>0</v>
      </c>
      <c r="K591" s="131"/>
      <c r="L591" s="49">
        <f t="shared" si="267"/>
        <v>0</v>
      </c>
      <c r="M591" s="48">
        <f t="shared" si="268"/>
        <v>0</v>
      </c>
      <c r="N591" s="48">
        <f t="shared" si="269"/>
        <v>0</v>
      </c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  <c r="AA591" s="140"/>
      <c r="AB591" s="140"/>
      <c r="AC591" s="140"/>
      <c r="AD591" s="140"/>
      <c r="AE591" s="140"/>
    </row>
    <row r="592" spans="1:31" s="130" customFormat="1" ht="11.1" customHeight="1" outlineLevel="3">
      <c r="A592" s="183">
        <v>107140</v>
      </c>
      <c r="B592" s="441" t="s">
        <v>805</v>
      </c>
      <c r="C592" s="441"/>
      <c r="D592" s="441"/>
      <c r="E592" s="441"/>
      <c r="F592" s="183" t="s">
        <v>2</v>
      </c>
      <c r="G592" s="183">
        <v>80</v>
      </c>
      <c r="H592" s="95">
        <v>0</v>
      </c>
      <c r="I592" s="95">
        <f>H592/1.031</f>
        <v>0</v>
      </c>
      <c r="J592" s="377">
        <f>I592/1.0204</f>
        <v>0</v>
      </c>
      <c r="K592" s="135"/>
      <c r="L592" s="49">
        <f t="shared" si="267"/>
        <v>0</v>
      </c>
      <c r="M592" s="48">
        <f t="shared" si="268"/>
        <v>0</v>
      </c>
      <c r="N592" s="48">
        <f t="shared" si="269"/>
        <v>0</v>
      </c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  <c r="AA592" s="140"/>
      <c r="AB592" s="140"/>
      <c r="AC592" s="140"/>
      <c r="AD592" s="140"/>
      <c r="AE592" s="140"/>
    </row>
    <row r="593" spans="1:31" s="130" customFormat="1" ht="11.1" customHeight="1" outlineLevel="3">
      <c r="A593" s="183">
        <v>107141</v>
      </c>
      <c r="B593" s="441" t="s">
        <v>114</v>
      </c>
      <c r="C593" s="441"/>
      <c r="D593" s="441"/>
      <c r="E593" s="441"/>
      <c r="F593" s="183" t="s">
        <v>2</v>
      </c>
      <c r="G593" s="183">
        <v>150</v>
      </c>
      <c r="H593" s="95">
        <v>0</v>
      </c>
      <c r="I593" s="95">
        <f t="shared" si="265"/>
        <v>0</v>
      </c>
      <c r="J593" s="377">
        <f t="shared" si="266"/>
        <v>0</v>
      </c>
      <c r="K593" s="131"/>
      <c r="L593" s="49">
        <f t="shared" si="267"/>
        <v>0</v>
      </c>
      <c r="M593" s="48">
        <f t="shared" si="268"/>
        <v>0</v>
      </c>
      <c r="N593" s="48">
        <f t="shared" si="269"/>
        <v>0</v>
      </c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  <c r="AA593" s="140"/>
      <c r="AB593" s="140"/>
      <c r="AC593" s="140"/>
      <c r="AD593" s="140"/>
      <c r="AE593" s="140"/>
    </row>
    <row r="594" spans="1:31" s="130" customFormat="1" ht="11.1" customHeight="1" outlineLevel="3">
      <c r="A594" s="183">
        <v>107142</v>
      </c>
      <c r="B594" s="441" t="s">
        <v>115</v>
      </c>
      <c r="C594" s="441"/>
      <c r="D594" s="441"/>
      <c r="E594" s="441"/>
      <c r="F594" s="183" t="s">
        <v>2</v>
      </c>
      <c r="G594" s="183">
        <v>150</v>
      </c>
      <c r="H594" s="95">
        <v>0</v>
      </c>
      <c r="I594" s="95">
        <f t="shared" si="265"/>
        <v>0</v>
      </c>
      <c r="J594" s="377">
        <f t="shared" si="266"/>
        <v>0</v>
      </c>
      <c r="K594" s="131"/>
      <c r="L594" s="49">
        <f t="shared" si="267"/>
        <v>0</v>
      </c>
      <c r="M594" s="48">
        <f t="shared" si="268"/>
        <v>0</v>
      </c>
      <c r="N594" s="48">
        <f t="shared" si="269"/>
        <v>0</v>
      </c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  <c r="AA594" s="140"/>
      <c r="AB594" s="140"/>
      <c r="AC594" s="140"/>
      <c r="AD594" s="140"/>
      <c r="AE594" s="140"/>
    </row>
    <row r="595" spans="1:31" s="130" customFormat="1" ht="11.1" customHeight="1" outlineLevel="3">
      <c r="A595" s="183">
        <v>107143</v>
      </c>
      <c r="B595" s="441" t="s">
        <v>116</v>
      </c>
      <c r="C595" s="441"/>
      <c r="D595" s="441"/>
      <c r="E595" s="441"/>
      <c r="F595" s="183" t="s">
        <v>2</v>
      </c>
      <c r="G595" s="183">
        <v>100</v>
      </c>
      <c r="H595" s="95">
        <v>0</v>
      </c>
      <c r="I595" s="95">
        <f t="shared" si="265"/>
        <v>0</v>
      </c>
      <c r="J595" s="377">
        <f t="shared" si="266"/>
        <v>0</v>
      </c>
      <c r="K595" s="131"/>
      <c r="L595" s="49">
        <f t="shared" si="267"/>
        <v>0</v>
      </c>
      <c r="M595" s="48">
        <f t="shared" si="268"/>
        <v>0</v>
      </c>
      <c r="N595" s="48">
        <f t="shared" si="269"/>
        <v>0</v>
      </c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  <c r="AA595" s="140"/>
      <c r="AB595" s="140"/>
      <c r="AC595" s="140"/>
      <c r="AD595" s="140"/>
      <c r="AE595" s="140"/>
    </row>
    <row r="596" spans="1:31" s="141" customFormat="1" ht="11.1" customHeight="1" outlineLevel="3">
      <c r="A596" s="98">
        <v>107144</v>
      </c>
      <c r="B596" s="441" t="s">
        <v>117</v>
      </c>
      <c r="C596" s="441"/>
      <c r="D596" s="441"/>
      <c r="E596" s="441"/>
      <c r="F596" s="98" t="s">
        <v>2</v>
      </c>
      <c r="G596" s="98">
        <v>100</v>
      </c>
      <c r="H596" s="96">
        <v>0</v>
      </c>
      <c r="I596" s="96">
        <f t="shared" si="265"/>
        <v>0</v>
      </c>
      <c r="J596" s="266">
        <f t="shared" si="266"/>
        <v>0</v>
      </c>
      <c r="K596" s="144"/>
      <c r="L596" s="49">
        <f t="shared" ref="L596:L602" si="270">SUM(H596*K596)</f>
        <v>0</v>
      </c>
      <c r="M596" s="48">
        <f t="shared" ref="M596:M602" si="271">IF($L$8&gt;=30000,I596*K596,0)</f>
        <v>0</v>
      </c>
      <c r="N596" s="48">
        <f t="shared" ref="N596:N602" si="272">IF($L$8&gt;=100000,K596*J596,0)</f>
        <v>0</v>
      </c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  <c r="AA596" s="140"/>
      <c r="AB596" s="140"/>
      <c r="AC596" s="140"/>
      <c r="AD596" s="140"/>
      <c r="AE596" s="140"/>
    </row>
    <row r="597" spans="1:31" s="141" customFormat="1" ht="11.1" customHeight="1" outlineLevel="3">
      <c r="A597" s="382">
        <v>107247</v>
      </c>
      <c r="B597" s="442" t="s">
        <v>1387</v>
      </c>
      <c r="C597" s="442"/>
      <c r="D597" s="442"/>
      <c r="E597" s="442"/>
      <c r="F597" s="98" t="s">
        <v>2</v>
      </c>
      <c r="G597" s="98">
        <v>100</v>
      </c>
      <c r="H597" s="96">
        <v>16.7</v>
      </c>
      <c r="I597" s="96">
        <f t="shared" ref="I597:I602" si="273">H597/1.031</f>
        <v>16.197866149369545</v>
      </c>
      <c r="J597" s="266">
        <f t="shared" ref="J597:J602" si="274">I597/1.0204</f>
        <v>15.874035818668704</v>
      </c>
      <c r="K597" s="142"/>
      <c r="L597" s="49">
        <f t="shared" si="270"/>
        <v>0</v>
      </c>
      <c r="M597" s="48">
        <f t="shared" si="271"/>
        <v>0</v>
      </c>
      <c r="N597" s="48">
        <f t="shared" si="272"/>
        <v>0</v>
      </c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  <c r="AA597" s="140"/>
      <c r="AB597" s="140"/>
      <c r="AC597" s="140"/>
      <c r="AD597" s="140"/>
      <c r="AE597" s="140"/>
    </row>
    <row r="598" spans="1:31" s="141" customFormat="1" ht="11.1" customHeight="1" outlineLevel="3">
      <c r="A598" s="382">
        <v>107248</v>
      </c>
      <c r="B598" s="442" t="s">
        <v>1388</v>
      </c>
      <c r="C598" s="442"/>
      <c r="D598" s="442"/>
      <c r="E598" s="442"/>
      <c r="F598" s="98" t="s">
        <v>2</v>
      </c>
      <c r="G598" s="98">
        <v>100</v>
      </c>
      <c r="H598" s="96">
        <v>16.7</v>
      </c>
      <c r="I598" s="96">
        <f t="shared" si="273"/>
        <v>16.197866149369545</v>
      </c>
      <c r="J598" s="266">
        <f t="shared" si="274"/>
        <v>15.874035818668704</v>
      </c>
      <c r="K598" s="142"/>
      <c r="L598" s="49">
        <f t="shared" si="270"/>
        <v>0</v>
      </c>
      <c r="M598" s="48">
        <f t="shared" si="271"/>
        <v>0</v>
      </c>
      <c r="N598" s="48">
        <f t="shared" si="272"/>
        <v>0</v>
      </c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  <c r="AA598" s="140"/>
      <c r="AB598" s="140"/>
      <c r="AC598" s="140"/>
      <c r="AD598" s="140"/>
      <c r="AE598" s="140"/>
    </row>
    <row r="599" spans="1:31" s="141" customFormat="1" ht="11.1" customHeight="1" outlineLevel="3">
      <c r="A599" s="382">
        <v>107249</v>
      </c>
      <c r="B599" s="442" t="s">
        <v>1389</v>
      </c>
      <c r="C599" s="442"/>
      <c r="D599" s="442"/>
      <c r="E599" s="442"/>
      <c r="F599" s="98" t="s">
        <v>2</v>
      </c>
      <c r="G599" s="98">
        <v>50</v>
      </c>
      <c r="H599" s="96">
        <v>24</v>
      </c>
      <c r="I599" s="96">
        <f t="shared" si="273"/>
        <v>23.278370514064019</v>
      </c>
      <c r="J599" s="266">
        <f t="shared" si="274"/>
        <v>22.812985607667599</v>
      </c>
      <c r="K599" s="142"/>
      <c r="L599" s="49">
        <f t="shared" si="270"/>
        <v>0</v>
      </c>
      <c r="M599" s="48">
        <f t="shared" si="271"/>
        <v>0</v>
      </c>
      <c r="N599" s="48">
        <f t="shared" si="272"/>
        <v>0</v>
      </c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  <c r="AA599" s="140"/>
      <c r="AB599" s="140"/>
      <c r="AC599" s="140"/>
      <c r="AD599" s="140"/>
      <c r="AE599" s="140"/>
    </row>
    <row r="600" spans="1:31" s="141" customFormat="1" ht="11.1" customHeight="1" outlineLevel="3">
      <c r="A600" s="382">
        <v>107250</v>
      </c>
      <c r="B600" s="442" t="s">
        <v>1390</v>
      </c>
      <c r="C600" s="442"/>
      <c r="D600" s="442"/>
      <c r="E600" s="442"/>
      <c r="F600" s="98" t="s">
        <v>2</v>
      </c>
      <c r="G600" s="98">
        <v>50</v>
      </c>
      <c r="H600" s="96">
        <v>24</v>
      </c>
      <c r="I600" s="96">
        <f t="shared" si="273"/>
        <v>23.278370514064019</v>
      </c>
      <c r="J600" s="266">
        <f t="shared" si="274"/>
        <v>22.812985607667599</v>
      </c>
      <c r="K600" s="142"/>
      <c r="L600" s="49">
        <f t="shared" si="270"/>
        <v>0</v>
      </c>
      <c r="M600" s="48">
        <f t="shared" si="271"/>
        <v>0</v>
      </c>
      <c r="N600" s="48">
        <f t="shared" si="272"/>
        <v>0</v>
      </c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  <c r="AA600" s="140"/>
      <c r="AB600" s="140"/>
      <c r="AC600" s="140"/>
      <c r="AD600" s="140"/>
      <c r="AE600" s="140"/>
    </row>
    <row r="601" spans="1:31" s="141" customFormat="1" ht="11.1" customHeight="1" outlineLevel="3">
      <c r="A601" s="382">
        <v>107251</v>
      </c>
      <c r="B601" s="442" t="s">
        <v>1391</v>
      </c>
      <c r="C601" s="442"/>
      <c r="D601" s="442"/>
      <c r="E601" s="442"/>
      <c r="F601" s="98" t="s">
        <v>2</v>
      </c>
      <c r="G601" s="98">
        <v>40</v>
      </c>
      <c r="H601" s="96">
        <v>26.7</v>
      </c>
      <c r="I601" s="96">
        <f t="shared" si="273"/>
        <v>25.897187196896219</v>
      </c>
      <c r="J601" s="266">
        <f t="shared" si="274"/>
        <v>25.379446488530203</v>
      </c>
      <c r="K601" s="142"/>
      <c r="L601" s="49">
        <f t="shared" si="270"/>
        <v>0</v>
      </c>
      <c r="M601" s="48">
        <f t="shared" si="271"/>
        <v>0</v>
      </c>
      <c r="N601" s="48">
        <f t="shared" si="272"/>
        <v>0</v>
      </c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  <c r="AA601" s="140"/>
      <c r="AB601" s="140"/>
      <c r="AC601" s="140"/>
      <c r="AD601" s="140"/>
      <c r="AE601" s="140"/>
    </row>
    <row r="602" spans="1:31" s="141" customFormat="1" ht="11.1" customHeight="1" outlineLevel="3" thickBot="1">
      <c r="A602" s="382">
        <v>107252</v>
      </c>
      <c r="B602" s="442" t="s">
        <v>1392</v>
      </c>
      <c r="C602" s="442"/>
      <c r="D602" s="442"/>
      <c r="E602" s="442"/>
      <c r="F602" s="98" t="s">
        <v>2</v>
      </c>
      <c r="G602" s="98">
        <v>40</v>
      </c>
      <c r="H602" s="96">
        <v>26.7</v>
      </c>
      <c r="I602" s="96">
        <f t="shared" si="273"/>
        <v>25.897187196896219</v>
      </c>
      <c r="J602" s="266">
        <f t="shared" si="274"/>
        <v>25.379446488530203</v>
      </c>
      <c r="K602" s="143"/>
      <c r="L602" s="49">
        <f t="shared" si="270"/>
        <v>0</v>
      </c>
      <c r="M602" s="48">
        <f t="shared" si="271"/>
        <v>0</v>
      </c>
      <c r="N602" s="48">
        <f t="shared" si="272"/>
        <v>0</v>
      </c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  <c r="AA602" s="140"/>
      <c r="AB602" s="140"/>
      <c r="AC602" s="140"/>
      <c r="AD602" s="140"/>
      <c r="AE602" s="140"/>
    </row>
    <row r="603" spans="1:31" s="180" customFormat="1" ht="13.5" outlineLevel="2" thickBot="1">
      <c r="A603" s="443" t="s">
        <v>793</v>
      </c>
      <c r="B603" s="444"/>
      <c r="C603" s="444"/>
      <c r="D603" s="444"/>
      <c r="E603" s="444"/>
      <c r="F603" s="444"/>
      <c r="G603" s="444"/>
      <c r="H603" s="444"/>
      <c r="I603" s="444"/>
      <c r="J603" s="444"/>
      <c r="K603" s="181"/>
      <c r="L603" s="182"/>
      <c r="M603" s="182"/>
      <c r="N603" s="182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  <c r="AA603" s="140"/>
      <c r="AB603" s="140"/>
      <c r="AC603" s="140"/>
      <c r="AD603" s="140"/>
      <c r="AE603" s="140"/>
    </row>
    <row r="604" spans="1:31" s="130" customFormat="1" ht="11.1" customHeight="1" outlineLevel="3">
      <c r="A604" s="47">
        <v>107145</v>
      </c>
      <c r="B604" s="406" t="s">
        <v>356</v>
      </c>
      <c r="C604" s="406"/>
      <c r="D604" s="406"/>
      <c r="E604" s="406"/>
      <c r="F604" s="47" t="s">
        <v>2</v>
      </c>
      <c r="G604" s="47">
        <v>40</v>
      </c>
      <c r="H604" s="95">
        <v>0</v>
      </c>
      <c r="I604" s="48">
        <f>H604/1.031</f>
        <v>0</v>
      </c>
      <c r="J604" s="48">
        <f>I604/1.0204</f>
        <v>0</v>
      </c>
      <c r="K604" s="129"/>
      <c r="L604" s="50">
        <f>SUM(H604*K604)</f>
        <v>0</v>
      </c>
      <c r="M604" s="48">
        <f>IF($L$8&gt;=30000,I604*K604,0)</f>
        <v>0</v>
      </c>
      <c r="N604" s="48">
        <f>IF($L$8&gt;=100000,K604*J604,0)</f>
        <v>0</v>
      </c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  <c r="AA604" s="140"/>
      <c r="AB604" s="140"/>
      <c r="AC604" s="140"/>
      <c r="AD604" s="140"/>
      <c r="AE604" s="140"/>
    </row>
    <row r="605" spans="1:31" s="141" customFormat="1" ht="11.1" customHeight="1" outlineLevel="3" thickBot="1">
      <c r="A605" s="52">
        <v>107146</v>
      </c>
      <c r="B605" s="406" t="s">
        <v>357</v>
      </c>
      <c r="C605" s="406"/>
      <c r="D605" s="406"/>
      <c r="E605" s="406"/>
      <c r="F605" s="52" t="s">
        <v>2</v>
      </c>
      <c r="G605" s="52">
        <v>40</v>
      </c>
      <c r="H605" s="95">
        <v>0</v>
      </c>
      <c r="I605" s="53">
        <f>H605/1.031</f>
        <v>0</v>
      </c>
      <c r="J605" s="53">
        <f>I605/1.0204</f>
        <v>0</v>
      </c>
      <c r="K605" s="143"/>
      <c r="L605" s="56">
        <f>SUM(H605*K605)</f>
        <v>0</v>
      </c>
      <c r="M605" s="53">
        <f>IF($L$8&gt;=30000,I605*K605,0)</f>
        <v>0</v>
      </c>
      <c r="N605" s="53">
        <f>IF($L$8&gt;=100000,K605*J605,0)</f>
        <v>0</v>
      </c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  <c r="AA605" s="140"/>
      <c r="AB605" s="140"/>
      <c r="AC605" s="140"/>
      <c r="AD605" s="140"/>
      <c r="AE605" s="140"/>
    </row>
    <row r="606" spans="1:31" ht="16.5" outlineLevel="1" thickBot="1">
      <c r="A606" s="450" t="s">
        <v>498</v>
      </c>
      <c r="B606" s="455"/>
      <c r="C606" s="455"/>
      <c r="D606" s="455"/>
      <c r="E606" s="455"/>
      <c r="F606" s="455"/>
      <c r="G606" s="455"/>
      <c r="H606" s="455"/>
      <c r="I606" s="455"/>
      <c r="J606" s="455"/>
      <c r="K606" s="111"/>
      <c r="L606" s="111"/>
      <c r="M606" s="111"/>
      <c r="N606" s="111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  <c r="AA606" s="140"/>
      <c r="AB606" s="140"/>
      <c r="AC606" s="140"/>
      <c r="AD606" s="140"/>
      <c r="AE606" s="140"/>
    </row>
    <row r="607" spans="1:31" s="130" customFormat="1" ht="11.1" customHeight="1" outlineLevel="2">
      <c r="A607" s="47">
        <v>107147</v>
      </c>
      <c r="B607" s="406" t="s">
        <v>28</v>
      </c>
      <c r="C607" s="406"/>
      <c r="D607" s="406"/>
      <c r="E607" s="406"/>
      <c r="F607" s="47" t="s">
        <v>2</v>
      </c>
      <c r="G607" s="47">
        <v>20</v>
      </c>
      <c r="H607" s="95">
        <v>23</v>
      </c>
      <c r="I607" s="48">
        <f>H607/1.031</f>
        <v>22.30843840931135</v>
      </c>
      <c r="J607" s="48">
        <f>I607/1.0204</f>
        <v>21.862444540681448</v>
      </c>
      <c r="K607" s="129"/>
      <c r="L607" s="50">
        <f>SUM(H607*K607)</f>
        <v>0</v>
      </c>
      <c r="M607" s="48">
        <f>IF($L$8&gt;=30000,I607*K607,0)</f>
        <v>0</v>
      </c>
      <c r="N607" s="48">
        <f>IF($L$8&gt;=100000,K607*J607,0)</f>
        <v>0</v>
      </c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  <c r="AA607" s="140"/>
      <c r="AB607" s="140"/>
      <c r="AC607" s="140"/>
      <c r="AD607" s="140"/>
      <c r="AE607" s="140"/>
    </row>
    <row r="608" spans="1:31" s="130" customFormat="1" ht="11.1" customHeight="1" outlineLevel="2">
      <c r="A608" s="47">
        <v>107148</v>
      </c>
      <c r="B608" s="406" t="s">
        <v>46</v>
      </c>
      <c r="C608" s="406"/>
      <c r="D608" s="406"/>
      <c r="E608" s="406"/>
      <c r="F608" s="47" t="s">
        <v>2</v>
      </c>
      <c r="G608" s="47">
        <v>20</v>
      </c>
      <c r="H608" s="95">
        <v>28.5</v>
      </c>
      <c r="I608" s="48">
        <f>H608/1.031</f>
        <v>27.643064985451019</v>
      </c>
      <c r="J608" s="48">
        <f>I608/1.0204</f>
        <v>27.090420409105274</v>
      </c>
      <c r="K608" s="131"/>
      <c r="L608" s="50">
        <f>SUM(H608*K608)</f>
        <v>0</v>
      </c>
      <c r="M608" s="48">
        <f>IF($L$8&gt;=30000,I608*K608,0)</f>
        <v>0</v>
      </c>
      <c r="N608" s="48">
        <f>IF($L$8&gt;=100000,K608*J608,0)</f>
        <v>0</v>
      </c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  <c r="AA608" s="140"/>
      <c r="AB608" s="140"/>
      <c r="AC608" s="140"/>
      <c r="AD608" s="140"/>
      <c r="AE608" s="140"/>
    </row>
    <row r="609" spans="1:31" s="130" customFormat="1" ht="11.1" customHeight="1" outlineLevel="2">
      <c r="A609" s="359">
        <v>107149</v>
      </c>
      <c r="B609" s="519" t="s">
        <v>29</v>
      </c>
      <c r="C609" s="519"/>
      <c r="D609" s="519"/>
      <c r="E609" s="519"/>
      <c r="F609" s="359" t="s">
        <v>2</v>
      </c>
      <c r="G609" s="359">
        <v>20</v>
      </c>
      <c r="H609" s="95">
        <v>33</v>
      </c>
      <c r="I609" s="358">
        <f>H609/1.031</f>
        <v>32.007759456838023</v>
      </c>
      <c r="J609" s="358">
        <f>I609/1.0204</f>
        <v>31.367855210542949</v>
      </c>
      <c r="K609" s="131"/>
      <c r="L609" s="50">
        <f>SUM(H609*K609)</f>
        <v>0</v>
      </c>
      <c r="M609" s="48">
        <f>IF($L$8&gt;=30000,I609*K609,0)</f>
        <v>0</v>
      </c>
      <c r="N609" s="48">
        <f>IF($L$8&gt;=100000,K609*J609,0)</f>
        <v>0</v>
      </c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  <c r="AA609" s="140"/>
      <c r="AB609" s="140"/>
      <c r="AC609" s="140"/>
      <c r="AD609" s="140"/>
      <c r="AE609" s="140"/>
    </row>
    <row r="610" spans="1:31" s="130" customFormat="1" ht="11.1" customHeight="1" outlineLevel="2">
      <c r="A610" s="183">
        <v>107130</v>
      </c>
      <c r="B610" s="402" t="s">
        <v>1812</v>
      </c>
      <c r="C610" s="402"/>
      <c r="D610" s="402"/>
      <c r="E610" s="402"/>
      <c r="F610" s="183" t="s">
        <v>2</v>
      </c>
      <c r="G610" s="183">
        <v>0</v>
      </c>
      <c r="H610" s="95">
        <v>0</v>
      </c>
      <c r="I610" s="95">
        <f>H610/1.031</f>
        <v>0</v>
      </c>
      <c r="J610" s="95">
        <f>I610/1.0204</f>
        <v>0</v>
      </c>
      <c r="K610" s="131"/>
      <c r="L610" s="50">
        <f>SUM(H610*K610)</f>
        <v>0</v>
      </c>
      <c r="M610" s="48">
        <f>IF($L$8&gt;=30000,I610*K610,0)</f>
        <v>0</v>
      </c>
      <c r="N610" s="48">
        <f>IF($L$8&gt;=100000,K610*J610,0)</f>
        <v>0</v>
      </c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  <c r="AA610" s="140"/>
      <c r="AB610" s="140"/>
      <c r="AC610" s="140"/>
      <c r="AD610" s="140"/>
      <c r="AE610" s="140"/>
    </row>
    <row r="611" spans="1:31" s="180" customFormat="1" ht="13.5" outlineLevel="2" thickBot="1">
      <c r="A611" s="456" t="s">
        <v>1336</v>
      </c>
      <c r="B611" s="456"/>
      <c r="C611" s="456"/>
      <c r="D611" s="456"/>
      <c r="E611" s="456"/>
      <c r="F611" s="456"/>
      <c r="G611" s="456"/>
      <c r="H611" s="456"/>
      <c r="I611" s="456"/>
      <c r="J611" s="456"/>
      <c r="K611" s="181"/>
      <c r="L611" s="182"/>
      <c r="M611" s="182"/>
      <c r="N611" s="182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  <c r="AA611" s="140"/>
      <c r="AB611" s="140"/>
      <c r="AC611" s="140"/>
      <c r="AD611" s="140"/>
      <c r="AE611" s="140"/>
    </row>
    <row r="612" spans="1:31" s="130" customFormat="1" ht="11.1" customHeight="1" outlineLevel="2">
      <c r="A612" s="47">
        <v>107152</v>
      </c>
      <c r="B612" s="414" t="s">
        <v>1096</v>
      </c>
      <c r="C612" s="414"/>
      <c r="D612" s="414"/>
      <c r="E612" s="414"/>
      <c r="F612" s="47" t="s">
        <v>2</v>
      </c>
      <c r="G612" s="47">
        <v>50</v>
      </c>
      <c r="H612" s="95">
        <v>31.5</v>
      </c>
      <c r="I612" s="48">
        <f t="shared" ref="I612:I622" si="275">H612/1.031</f>
        <v>30.552861299709022</v>
      </c>
      <c r="J612" s="48">
        <f t="shared" ref="J612:J622" si="276">I612/1.0204</f>
        <v>29.942043610063724</v>
      </c>
      <c r="K612" s="129"/>
      <c r="L612" s="50">
        <f t="shared" ref="L612:L657" si="277">SUM(H612*K612)</f>
        <v>0</v>
      </c>
      <c r="M612" s="48">
        <f t="shared" ref="M612:M657" si="278">IF($L$8&gt;=30000,I612*K612,0)</f>
        <v>0</v>
      </c>
      <c r="N612" s="48">
        <f t="shared" ref="N612:N657" si="279">IF($L$8&gt;=100000,K612*J612,0)</f>
        <v>0</v>
      </c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  <c r="AA612" s="140"/>
      <c r="AB612" s="140"/>
      <c r="AC612" s="140"/>
      <c r="AD612" s="140"/>
      <c r="AE612" s="140"/>
    </row>
    <row r="613" spans="1:31" s="130" customFormat="1" ht="11.1" customHeight="1" outlineLevel="2">
      <c r="A613" s="47">
        <v>107153</v>
      </c>
      <c r="B613" s="414" t="s">
        <v>1097</v>
      </c>
      <c r="C613" s="414"/>
      <c r="D613" s="414"/>
      <c r="E613" s="414"/>
      <c r="F613" s="47" t="s">
        <v>2</v>
      </c>
      <c r="G613" s="47">
        <v>50</v>
      </c>
      <c r="H613" s="95">
        <v>33</v>
      </c>
      <c r="I613" s="48">
        <f t="shared" si="275"/>
        <v>32.007759456838023</v>
      </c>
      <c r="J613" s="48">
        <f t="shared" si="276"/>
        <v>31.367855210542949</v>
      </c>
      <c r="K613" s="131"/>
      <c r="L613" s="50">
        <f t="shared" si="277"/>
        <v>0</v>
      </c>
      <c r="M613" s="48">
        <f t="shared" si="278"/>
        <v>0</v>
      </c>
      <c r="N613" s="48">
        <f t="shared" si="279"/>
        <v>0</v>
      </c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  <c r="AA613" s="140"/>
      <c r="AB613" s="140"/>
      <c r="AC613" s="140"/>
      <c r="AD613" s="140"/>
      <c r="AE613" s="140"/>
    </row>
    <row r="614" spans="1:31" s="130" customFormat="1" ht="11.1" customHeight="1" outlineLevel="2">
      <c r="A614" s="47">
        <v>107154</v>
      </c>
      <c r="B614" s="414" t="s">
        <v>1098</v>
      </c>
      <c r="C614" s="414"/>
      <c r="D614" s="414"/>
      <c r="E614" s="414"/>
      <c r="F614" s="47" t="s">
        <v>2</v>
      </c>
      <c r="G614" s="47">
        <v>40</v>
      </c>
      <c r="H614" s="95">
        <v>34.5</v>
      </c>
      <c r="I614" s="48">
        <f t="shared" si="275"/>
        <v>33.462657613967025</v>
      </c>
      <c r="J614" s="48">
        <f t="shared" si="276"/>
        <v>32.79366681102217</v>
      </c>
      <c r="K614" s="131"/>
      <c r="L614" s="50">
        <f t="shared" si="277"/>
        <v>0</v>
      </c>
      <c r="M614" s="48">
        <f t="shared" si="278"/>
        <v>0</v>
      </c>
      <c r="N614" s="48">
        <f t="shared" si="279"/>
        <v>0</v>
      </c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  <c r="AA614" s="140"/>
      <c r="AB614" s="140"/>
      <c r="AC614" s="140"/>
      <c r="AD614" s="140"/>
      <c r="AE614" s="140"/>
    </row>
    <row r="615" spans="1:31" s="130" customFormat="1" ht="11.1" customHeight="1" outlineLevel="2">
      <c r="A615" s="47">
        <v>107155</v>
      </c>
      <c r="B615" s="414" t="s">
        <v>1099</v>
      </c>
      <c r="C615" s="414"/>
      <c r="D615" s="414"/>
      <c r="E615" s="414"/>
      <c r="F615" s="47" t="s">
        <v>2</v>
      </c>
      <c r="G615" s="47">
        <v>40</v>
      </c>
      <c r="H615" s="95">
        <v>36</v>
      </c>
      <c r="I615" s="48">
        <f t="shared" si="275"/>
        <v>34.917555771096026</v>
      </c>
      <c r="J615" s="48">
        <f t="shared" si="276"/>
        <v>34.219478411501399</v>
      </c>
      <c r="K615" s="131"/>
      <c r="L615" s="50">
        <f t="shared" si="277"/>
        <v>0</v>
      </c>
      <c r="M615" s="48">
        <f t="shared" si="278"/>
        <v>0</v>
      </c>
      <c r="N615" s="48">
        <f t="shared" si="279"/>
        <v>0</v>
      </c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  <c r="AA615" s="140"/>
      <c r="AB615" s="140"/>
      <c r="AC615" s="140"/>
      <c r="AD615" s="140"/>
      <c r="AE615" s="140"/>
    </row>
    <row r="616" spans="1:31" s="130" customFormat="1" ht="11.1" customHeight="1" outlineLevel="2">
      <c r="A616" s="47">
        <v>107156</v>
      </c>
      <c r="B616" s="414" t="s">
        <v>1100</v>
      </c>
      <c r="C616" s="414"/>
      <c r="D616" s="414"/>
      <c r="E616" s="414"/>
      <c r="F616" s="47" t="s">
        <v>2</v>
      </c>
      <c r="G616" s="47">
        <v>14</v>
      </c>
      <c r="H616" s="95">
        <v>74.5</v>
      </c>
      <c r="I616" s="48">
        <f t="shared" si="275"/>
        <v>72.259941804073719</v>
      </c>
      <c r="J616" s="48">
        <f t="shared" si="276"/>
        <v>70.815309490468167</v>
      </c>
      <c r="K616" s="131"/>
      <c r="L616" s="50">
        <f t="shared" si="277"/>
        <v>0</v>
      </c>
      <c r="M616" s="48">
        <f t="shared" si="278"/>
        <v>0</v>
      </c>
      <c r="N616" s="48">
        <f t="shared" si="279"/>
        <v>0</v>
      </c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  <c r="AA616" s="140"/>
      <c r="AB616" s="140"/>
      <c r="AC616" s="140"/>
      <c r="AD616" s="140"/>
      <c r="AE616" s="140"/>
    </row>
    <row r="617" spans="1:31" s="130" customFormat="1" ht="11.1" customHeight="1" outlineLevel="2">
      <c r="A617" s="47">
        <v>107157</v>
      </c>
      <c r="B617" s="414" t="s">
        <v>1101</v>
      </c>
      <c r="C617" s="414"/>
      <c r="D617" s="414"/>
      <c r="E617" s="414"/>
      <c r="F617" s="47" t="s">
        <v>2</v>
      </c>
      <c r="G617" s="47">
        <v>10</v>
      </c>
      <c r="H617" s="95">
        <v>105</v>
      </c>
      <c r="I617" s="48">
        <f t="shared" si="275"/>
        <v>101.84287099903008</v>
      </c>
      <c r="J617" s="48">
        <f t="shared" si="276"/>
        <v>99.806812033545754</v>
      </c>
      <c r="K617" s="131"/>
      <c r="L617" s="50">
        <f t="shared" si="277"/>
        <v>0</v>
      </c>
      <c r="M617" s="48">
        <f t="shared" si="278"/>
        <v>0</v>
      </c>
      <c r="N617" s="48">
        <f t="shared" si="279"/>
        <v>0</v>
      </c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  <c r="AA617" s="140"/>
      <c r="AB617" s="140"/>
      <c r="AC617" s="140"/>
      <c r="AD617" s="140"/>
      <c r="AE617" s="140"/>
    </row>
    <row r="618" spans="1:31" s="130" customFormat="1" ht="11.1" customHeight="1" outlineLevel="2">
      <c r="A618" s="47">
        <v>107158</v>
      </c>
      <c r="B618" s="414" t="s">
        <v>1102</v>
      </c>
      <c r="C618" s="414"/>
      <c r="D618" s="414"/>
      <c r="E618" s="414"/>
      <c r="F618" s="47" t="s">
        <v>2</v>
      </c>
      <c r="G618" s="47">
        <v>10</v>
      </c>
      <c r="H618" s="95">
        <v>120</v>
      </c>
      <c r="I618" s="48">
        <f t="shared" si="275"/>
        <v>116.39185257032008</v>
      </c>
      <c r="J618" s="48">
        <f t="shared" si="276"/>
        <v>114.064928038338</v>
      </c>
      <c r="K618" s="131"/>
      <c r="L618" s="50">
        <f t="shared" si="277"/>
        <v>0</v>
      </c>
      <c r="M618" s="48">
        <f t="shared" si="278"/>
        <v>0</v>
      </c>
      <c r="N618" s="48">
        <f t="shared" si="279"/>
        <v>0</v>
      </c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  <c r="AA618" s="140"/>
      <c r="AB618" s="140"/>
      <c r="AC618" s="140"/>
      <c r="AD618" s="140"/>
      <c r="AE618" s="140"/>
    </row>
    <row r="619" spans="1:31" s="130" customFormat="1" ht="11.1" customHeight="1" outlineLevel="2">
      <c r="A619" s="47">
        <v>107159</v>
      </c>
      <c r="B619" s="414" t="s">
        <v>1103</v>
      </c>
      <c r="C619" s="414"/>
      <c r="D619" s="414"/>
      <c r="E619" s="414"/>
      <c r="F619" s="47" t="s">
        <v>2</v>
      </c>
      <c r="G619" s="47">
        <v>10</v>
      </c>
      <c r="H619" s="95">
        <v>127</v>
      </c>
      <c r="I619" s="48">
        <f t="shared" si="275"/>
        <v>123.18137730358876</v>
      </c>
      <c r="J619" s="48">
        <f t="shared" si="276"/>
        <v>120.71871550724104</v>
      </c>
      <c r="K619" s="135"/>
      <c r="L619" s="50">
        <f t="shared" si="277"/>
        <v>0</v>
      </c>
      <c r="M619" s="48">
        <f t="shared" si="278"/>
        <v>0</v>
      </c>
      <c r="N619" s="48">
        <f t="shared" si="279"/>
        <v>0</v>
      </c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  <c r="AA619" s="140"/>
      <c r="AB619" s="140"/>
      <c r="AC619" s="140"/>
      <c r="AD619" s="140"/>
      <c r="AE619" s="140"/>
    </row>
    <row r="620" spans="1:31" s="130" customFormat="1" ht="11.1" customHeight="1" outlineLevel="2">
      <c r="A620" s="47">
        <v>107160</v>
      </c>
      <c r="B620" s="414" t="s">
        <v>1104</v>
      </c>
      <c r="C620" s="414"/>
      <c r="D620" s="414"/>
      <c r="E620" s="414"/>
      <c r="F620" s="47" t="s">
        <v>2</v>
      </c>
      <c r="G620" s="47">
        <v>10</v>
      </c>
      <c r="H620" s="95">
        <v>132</v>
      </c>
      <c r="I620" s="48">
        <f t="shared" si="275"/>
        <v>128.03103782735209</v>
      </c>
      <c r="J620" s="48">
        <f t="shared" si="276"/>
        <v>125.4714208421718</v>
      </c>
      <c r="K620" s="131"/>
      <c r="L620" s="50">
        <f t="shared" si="277"/>
        <v>0</v>
      </c>
      <c r="M620" s="48">
        <f t="shared" si="278"/>
        <v>0</v>
      </c>
      <c r="N620" s="48">
        <f t="shared" si="279"/>
        <v>0</v>
      </c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  <c r="AA620" s="140"/>
      <c r="AB620" s="140"/>
      <c r="AC620" s="140"/>
      <c r="AD620" s="140"/>
      <c r="AE620" s="140"/>
    </row>
    <row r="621" spans="1:31" s="130" customFormat="1" ht="11.1" customHeight="1" outlineLevel="2">
      <c r="A621" s="47">
        <v>107161</v>
      </c>
      <c r="B621" s="414" t="s">
        <v>1105</v>
      </c>
      <c r="C621" s="414"/>
      <c r="D621" s="414"/>
      <c r="E621" s="414"/>
      <c r="F621" s="47" t="s">
        <v>2</v>
      </c>
      <c r="G621" s="47">
        <v>10</v>
      </c>
      <c r="H621" s="95">
        <v>137</v>
      </c>
      <c r="I621" s="48">
        <f t="shared" si="275"/>
        <v>132.88069835111543</v>
      </c>
      <c r="J621" s="48">
        <f t="shared" si="276"/>
        <v>130.22412617710253</v>
      </c>
      <c r="K621" s="131"/>
      <c r="L621" s="50">
        <f t="shared" si="277"/>
        <v>0</v>
      </c>
      <c r="M621" s="48">
        <f t="shared" si="278"/>
        <v>0</v>
      </c>
      <c r="N621" s="48">
        <f t="shared" si="279"/>
        <v>0</v>
      </c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  <c r="AA621" s="140"/>
      <c r="AB621" s="140"/>
      <c r="AC621" s="140"/>
      <c r="AD621" s="140"/>
      <c r="AE621" s="140"/>
    </row>
    <row r="622" spans="1:31" s="130" customFormat="1" ht="11.1" customHeight="1" outlineLevel="2" thickBot="1">
      <c r="A622" s="47">
        <v>107234</v>
      </c>
      <c r="B622" s="414" t="s">
        <v>1106</v>
      </c>
      <c r="C622" s="414"/>
      <c r="D622" s="414"/>
      <c r="E622" s="414"/>
      <c r="F622" s="47" t="s">
        <v>2</v>
      </c>
      <c r="G622" s="47">
        <v>10</v>
      </c>
      <c r="H622" s="95">
        <v>145</v>
      </c>
      <c r="I622" s="48">
        <f t="shared" si="275"/>
        <v>140.64015518913678</v>
      </c>
      <c r="J622" s="48">
        <f t="shared" si="276"/>
        <v>137.82845471299174</v>
      </c>
      <c r="K622" s="264"/>
      <c r="L622" s="50">
        <f t="shared" si="277"/>
        <v>0</v>
      </c>
      <c r="M622" s="48"/>
      <c r="N622" s="48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  <c r="AA622" s="140"/>
      <c r="AB622" s="140"/>
      <c r="AC622" s="140"/>
      <c r="AD622" s="140"/>
      <c r="AE622" s="140"/>
    </row>
    <row r="623" spans="1:31" s="180" customFormat="1" ht="13.5" outlineLevel="2" thickBot="1">
      <c r="A623" s="449" t="s">
        <v>1337</v>
      </c>
      <c r="B623" s="449"/>
      <c r="C623" s="449"/>
      <c r="D623" s="449"/>
      <c r="E623" s="449"/>
      <c r="F623" s="449"/>
      <c r="G623" s="449"/>
      <c r="H623" s="449"/>
      <c r="I623" s="449"/>
      <c r="J623" s="449"/>
      <c r="K623" s="181"/>
      <c r="L623" s="182"/>
      <c r="M623" s="182"/>
      <c r="N623" s="182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  <c r="AA623" s="140"/>
      <c r="AB623" s="140"/>
      <c r="AC623" s="140"/>
      <c r="AD623" s="140"/>
      <c r="AE623" s="140"/>
    </row>
    <row r="624" spans="1:31" s="180" customFormat="1" ht="11.25" outlineLevel="2">
      <c r="A624" s="47">
        <v>107254</v>
      </c>
      <c r="B624" s="415" t="s">
        <v>1527</v>
      </c>
      <c r="C624" s="415"/>
      <c r="D624" s="415"/>
      <c r="E624" s="415"/>
      <c r="F624" s="47" t="s">
        <v>2</v>
      </c>
      <c r="G624" s="47">
        <v>50</v>
      </c>
      <c r="H624" s="95">
        <v>24</v>
      </c>
      <c r="I624" s="48">
        <f>H624/1.031</f>
        <v>23.278370514064019</v>
      </c>
      <c r="J624" s="188">
        <f>I624/1.0204</f>
        <v>22.812985607667599</v>
      </c>
      <c r="K624" s="324"/>
      <c r="L624" s="49">
        <f>SUM(H624*K624)</f>
        <v>0</v>
      </c>
      <c r="M624" s="48">
        <f>IF($L$8&gt;=30000,I624*K624,0)</f>
        <v>0</v>
      </c>
      <c r="N624" s="48">
        <f>IF($L$8&gt;=100000,K624*J624,0)</f>
        <v>0</v>
      </c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  <c r="AA624" s="140"/>
      <c r="AB624" s="140"/>
      <c r="AC624" s="140"/>
      <c r="AD624" s="140"/>
      <c r="AE624" s="140"/>
    </row>
    <row r="625" spans="1:31" s="180" customFormat="1" ht="11.25" outlineLevel="2">
      <c r="A625" s="241">
        <v>107255</v>
      </c>
      <c r="B625" s="415" t="s">
        <v>1528</v>
      </c>
      <c r="C625" s="415"/>
      <c r="D625" s="415"/>
      <c r="E625" s="415"/>
      <c r="F625" s="241" t="s">
        <v>2</v>
      </c>
      <c r="G625" s="241">
        <v>50</v>
      </c>
      <c r="H625" s="242">
        <v>25</v>
      </c>
      <c r="I625" s="243">
        <f>H625/1.031</f>
        <v>24.248302618816684</v>
      </c>
      <c r="J625" s="246">
        <f>I625/1.0204</f>
        <v>23.763526674653747</v>
      </c>
      <c r="K625" s="135"/>
      <c r="L625" s="247">
        <f>SUM(H625*K625)</f>
        <v>0</v>
      </c>
      <c r="M625" s="243">
        <f>IF($L$8&gt;=30000,I625*K625,0)</f>
        <v>0</v>
      </c>
      <c r="N625" s="243">
        <f>IF($L$8&gt;=100000,K625*J625,0)</f>
        <v>0</v>
      </c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  <c r="AA625" s="140"/>
      <c r="AB625" s="140"/>
      <c r="AC625" s="140"/>
      <c r="AD625" s="140"/>
      <c r="AE625" s="140"/>
    </row>
    <row r="626" spans="1:31" s="180" customFormat="1" ht="11.25" outlineLevel="2">
      <c r="A626" s="47">
        <v>107256</v>
      </c>
      <c r="B626" s="415" t="s">
        <v>1529</v>
      </c>
      <c r="C626" s="415"/>
      <c r="D626" s="415"/>
      <c r="E626" s="415"/>
      <c r="F626" s="241" t="s">
        <v>2</v>
      </c>
      <c r="G626" s="241">
        <v>50</v>
      </c>
      <c r="H626" s="242">
        <v>26.5</v>
      </c>
      <c r="I626" s="243">
        <f t="shared" ref="I626:I634" si="280">H626/1.031</f>
        <v>25.703200775945685</v>
      </c>
      <c r="J626" s="246">
        <f t="shared" ref="J626:J634" si="281">I626/1.0204</f>
        <v>25.189338275132972</v>
      </c>
      <c r="K626" s="135"/>
      <c r="L626" s="247">
        <f t="shared" ref="L626:L634" si="282">SUM(H626*K626)</f>
        <v>0</v>
      </c>
      <c r="M626" s="243">
        <f t="shared" ref="M626:M634" si="283">IF($L$8&gt;=30000,I626*K626,0)</f>
        <v>0</v>
      </c>
      <c r="N626" s="243">
        <f t="shared" ref="N626:N634" si="284">IF($L$8&gt;=100000,K626*J626,0)</f>
        <v>0</v>
      </c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  <c r="AA626" s="140"/>
      <c r="AB626" s="140"/>
      <c r="AC626" s="140"/>
      <c r="AD626" s="140"/>
      <c r="AE626" s="140"/>
    </row>
    <row r="627" spans="1:31" s="180" customFormat="1" ht="11.25" outlineLevel="2">
      <c r="A627" s="241">
        <v>107257</v>
      </c>
      <c r="B627" s="415" t="s">
        <v>1530</v>
      </c>
      <c r="C627" s="415"/>
      <c r="D627" s="415"/>
      <c r="E627" s="415"/>
      <c r="F627" s="241" t="s">
        <v>2</v>
      </c>
      <c r="G627" s="241">
        <v>40</v>
      </c>
      <c r="H627" s="242">
        <v>28</v>
      </c>
      <c r="I627" s="243">
        <f t="shared" si="280"/>
        <v>27.158098933074687</v>
      </c>
      <c r="J627" s="246">
        <f t="shared" si="281"/>
        <v>26.6151498756122</v>
      </c>
      <c r="K627" s="135"/>
      <c r="L627" s="247">
        <f t="shared" si="282"/>
        <v>0</v>
      </c>
      <c r="M627" s="243">
        <f t="shared" si="283"/>
        <v>0</v>
      </c>
      <c r="N627" s="243">
        <f t="shared" si="284"/>
        <v>0</v>
      </c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  <c r="AA627" s="140"/>
      <c r="AB627" s="140"/>
      <c r="AC627" s="140"/>
      <c r="AD627" s="140"/>
      <c r="AE627" s="140"/>
    </row>
    <row r="628" spans="1:31" s="180" customFormat="1" ht="11.25" outlineLevel="2">
      <c r="A628" s="47">
        <v>107258</v>
      </c>
      <c r="B628" s="415" t="s">
        <v>1531</v>
      </c>
      <c r="C628" s="415"/>
      <c r="D628" s="415"/>
      <c r="E628" s="415"/>
      <c r="F628" s="241" t="s">
        <v>2</v>
      </c>
      <c r="G628" s="241">
        <v>20</v>
      </c>
      <c r="H628" s="242">
        <v>48.5</v>
      </c>
      <c r="I628" s="243">
        <f t="shared" si="280"/>
        <v>47.041707080504366</v>
      </c>
      <c r="J628" s="246">
        <f t="shared" si="281"/>
        <v>46.101241748828272</v>
      </c>
      <c r="K628" s="135"/>
      <c r="L628" s="247">
        <f t="shared" si="282"/>
        <v>0</v>
      </c>
      <c r="M628" s="243">
        <f t="shared" si="283"/>
        <v>0</v>
      </c>
      <c r="N628" s="243">
        <f t="shared" si="284"/>
        <v>0</v>
      </c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  <c r="AA628" s="140"/>
      <c r="AB628" s="140"/>
      <c r="AC628" s="140"/>
      <c r="AD628" s="140"/>
      <c r="AE628" s="140"/>
    </row>
    <row r="629" spans="1:31" s="180" customFormat="1" ht="11.25" outlineLevel="2">
      <c r="A629" s="241">
        <v>107259</v>
      </c>
      <c r="B629" s="415" t="s">
        <v>1532</v>
      </c>
      <c r="C629" s="415"/>
      <c r="D629" s="415"/>
      <c r="E629" s="415"/>
      <c r="F629" s="241" t="s">
        <v>2</v>
      </c>
      <c r="G629" s="241">
        <v>10</v>
      </c>
      <c r="H629" s="242">
        <v>83.5</v>
      </c>
      <c r="I629" s="243">
        <f t="shared" si="280"/>
        <v>80.989330746847727</v>
      </c>
      <c r="J629" s="246">
        <f t="shared" si="281"/>
        <v>79.370179093343523</v>
      </c>
      <c r="K629" s="135"/>
      <c r="L629" s="247">
        <f t="shared" si="282"/>
        <v>0</v>
      </c>
      <c r="M629" s="243">
        <f t="shared" si="283"/>
        <v>0</v>
      </c>
      <c r="N629" s="243">
        <f t="shared" si="284"/>
        <v>0</v>
      </c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  <c r="AA629" s="140"/>
      <c r="AB629" s="140"/>
      <c r="AC629" s="140"/>
      <c r="AD629" s="140"/>
      <c r="AE629" s="140"/>
    </row>
    <row r="630" spans="1:31" s="180" customFormat="1" ht="11.25" outlineLevel="2">
      <c r="A630" s="47">
        <v>107260</v>
      </c>
      <c r="B630" s="415" t="s">
        <v>1533</v>
      </c>
      <c r="C630" s="415"/>
      <c r="D630" s="415"/>
      <c r="E630" s="415"/>
      <c r="F630" s="241" t="s">
        <v>2</v>
      </c>
      <c r="G630" s="241">
        <v>10</v>
      </c>
      <c r="H630" s="242">
        <v>95.5</v>
      </c>
      <c r="I630" s="243">
        <f t="shared" si="280"/>
        <v>92.628516003879739</v>
      </c>
      <c r="J630" s="246">
        <f t="shared" si="281"/>
        <v>90.776671897177323</v>
      </c>
      <c r="K630" s="135"/>
      <c r="L630" s="247">
        <f t="shared" si="282"/>
        <v>0</v>
      </c>
      <c r="M630" s="243">
        <f t="shared" si="283"/>
        <v>0</v>
      </c>
      <c r="N630" s="243">
        <f t="shared" si="284"/>
        <v>0</v>
      </c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  <c r="AA630" s="140"/>
      <c r="AB630" s="140"/>
      <c r="AC630" s="140"/>
      <c r="AD630" s="140"/>
      <c r="AE630" s="140"/>
    </row>
    <row r="631" spans="1:31" s="180" customFormat="1" ht="11.25" outlineLevel="2">
      <c r="A631" s="241">
        <v>107261</v>
      </c>
      <c r="B631" s="415" t="s">
        <v>1534</v>
      </c>
      <c r="C631" s="415"/>
      <c r="D631" s="415"/>
      <c r="E631" s="415"/>
      <c r="F631" s="241" t="s">
        <v>2</v>
      </c>
      <c r="G631" s="241">
        <v>10</v>
      </c>
      <c r="H631" s="242">
        <v>105</v>
      </c>
      <c r="I631" s="243">
        <f t="shared" si="280"/>
        <v>101.84287099903008</v>
      </c>
      <c r="J631" s="246">
        <f t="shared" si="281"/>
        <v>99.806812033545754</v>
      </c>
      <c r="K631" s="135"/>
      <c r="L631" s="247">
        <f t="shared" si="282"/>
        <v>0</v>
      </c>
      <c r="M631" s="243">
        <f t="shared" si="283"/>
        <v>0</v>
      </c>
      <c r="N631" s="243">
        <f t="shared" si="284"/>
        <v>0</v>
      </c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  <c r="AA631" s="140"/>
      <c r="AB631" s="140"/>
      <c r="AC631" s="140"/>
      <c r="AD631" s="140"/>
      <c r="AE631" s="140"/>
    </row>
    <row r="632" spans="1:31" s="180" customFormat="1" ht="11.25" outlineLevel="2">
      <c r="A632" s="47">
        <v>107262</v>
      </c>
      <c r="B632" s="415" t="s">
        <v>1535</v>
      </c>
      <c r="C632" s="415"/>
      <c r="D632" s="415"/>
      <c r="E632" s="415"/>
      <c r="F632" s="241" t="s">
        <v>2</v>
      </c>
      <c r="G632" s="241">
        <v>10</v>
      </c>
      <c r="H632" s="242">
        <v>110</v>
      </c>
      <c r="I632" s="243">
        <f t="shared" si="280"/>
        <v>106.69253152279342</v>
      </c>
      <c r="J632" s="246">
        <f t="shared" si="281"/>
        <v>104.55951736847649</v>
      </c>
      <c r="K632" s="135"/>
      <c r="L632" s="247">
        <f t="shared" si="282"/>
        <v>0</v>
      </c>
      <c r="M632" s="243">
        <f t="shared" si="283"/>
        <v>0</v>
      </c>
      <c r="N632" s="243">
        <f t="shared" si="284"/>
        <v>0</v>
      </c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  <c r="AA632" s="140"/>
      <c r="AB632" s="140"/>
      <c r="AC632" s="140"/>
      <c r="AD632" s="140"/>
      <c r="AE632" s="140"/>
    </row>
    <row r="633" spans="1:31" s="180" customFormat="1" ht="11.25" outlineLevel="2">
      <c r="A633" s="241">
        <v>107263</v>
      </c>
      <c r="B633" s="415" t="s">
        <v>1536</v>
      </c>
      <c r="C633" s="415"/>
      <c r="D633" s="415"/>
      <c r="E633" s="415"/>
      <c r="F633" s="241" t="s">
        <v>2</v>
      </c>
      <c r="G633" s="241">
        <v>10</v>
      </c>
      <c r="H633" s="242">
        <v>115</v>
      </c>
      <c r="I633" s="243">
        <f t="shared" si="280"/>
        <v>111.54219204655675</v>
      </c>
      <c r="J633" s="246">
        <f t="shared" si="281"/>
        <v>109.31222270340724</v>
      </c>
      <c r="K633" s="135"/>
      <c r="L633" s="247">
        <f t="shared" si="282"/>
        <v>0</v>
      </c>
      <c r="M633" s="243">
        <f t="shared" si="283"/>
        <v>0</v>
      </c>
      <c r="N633" s="243">
        <f t="shared" si="284"/>
        <v>0</v>
      </c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  <c r="AA633" s="140"/>
      <c r="AB633" s="140"/>
      <c r="AC633" s="140"/>
      <c r="AD633" s="140"/>
      <c r="AE633" s="140"/>
    </row>
    <row r="634" spans="1:31" s="180" customFormat="1" ht="11.25" outlineLevel="2">
      <c r="A634" s="47">
        <v>107264</v>
      </c>
      <c r="B634" s="415" t="s">
        <v>1537</v>
      </c>
      <c r="C634" s="415"/>
      <c r="D634" s="415"/>
      <c r="E634" s="415"/>
      <c r="F634" s="241" t="s">
        <v>2</v>
      </c>
      <c r="G634" s="241">
        <v>10</v>
      </c>
      <c r="H634" s="242">
        <v>120</v>
      </c>
      <c r="I634" s="243">
        <f t="shared" si="280"/>
        <v>116.39185257032008</v>
      </c>
      <c r="J634" s="246">
        <f t="shared" si="281"/>
        <v>114.064928038338</v>
      </c>
      <c r="K634" s="135"/>
      <c r="L634" s="247">
        <f t="shared" si="282"/>
        <v>0</v>
      </c>
      <c r="M634" s="243">
        <f t="shared" si="283"/>
        <v>0</v>
      </c>
      <c r="N634" s="243">
        <f t="shared" si="284"/>
        <v>0</v>
      </c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  <c r="AA634" s="140"/>
      <c r="AB634" s="140"/>
      <c r="AC634" s="140"/>
      <c r="AD634" s="140"/>
      <c r="AE634" s="140"/>
    </row>
    <row r="635" spans="1:31" s="130" customFormat="1" ht="11.1" customHeight="1" outlineLevel="2">
      <c r="A635" s="241">
        <v>107162</v>
      </c>
      <c r="B635" s="457" t="s">
        <v>398</v>
      </c>
      <c r="C635" s="457"/>
      <c r="D635" s="457"/>
      <c r="E635" s="457"/>
      <c r="F635" s="241" t="s">
        <v>2</v>
      </c>
      <c r="G635" s="241">
        <v>60</v>
      </c>
      <c r="H635" s="242">
        <v>24</v>
      </c>
      <c r="I635" s="243">
        <f>H635/1.031</f>
        <v>23.278370514064019</v>
      </c>
      <c r="J635" s="246">
        <f>I635/1.0204</f>
        <v>22.812985607667599</v>
      </c>
      <c r="K635" s="135"/>
      <c r="L635" s="247">
        <f t="shared" si="277"/>
        <v>0</v>
      </c>
      <c r="M635" s="243">
        <f t="shared" si="278"/>
        <v>0</v>
      </c>
      <c r="N635" s="243">
        <f t="shared" si="279"/>
        <v>0</v>
      </c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  <c r="AA635" s="140"/>
      <c r="AB635" s="140"/>
      <c r="AC635" s="140"/>
      <c r="AD635" s="140"/>
      <c r="AE635" s="140"/>
    </row>
    <row r="636" spans="1:31" s="130" customFormat="1" ht="11.1" customHeight="1" outlineLevel="2">
      <c r="A636" s="47">
        <v>107163</v>
      </c>
      <c r="B636" s="406" t="s">
        <v>380</v>
      </c>
      <c r="C636" s="406"/>
      <c r="D636" s="406"/>
      <c r="E636" s="406"/>
      <c r="F636" s="47" t="s">
        <v>2</v>
      </c>
      <c r="G636" s="47">
        <v>60</v>
      </c>
      <c r="H636" s="95">
        <v>25.5</v>
      </c>
      <c r="I636" s="48">
        <f t="shared" ref="I636:I657" si="285">H636/1.031</f>
        <v>24.73326867119302</v>
      </c>
      <c r="J636" s="188">
        <f t="shared" ref="J636:J657" si="286">I636/1.0204</f>
        <v>24.238797208146824</v>
      </c>
      <c r="K636" s="131"/>
      <c r="L636" s="49">
        <f t="shared" si="277"/>
        <v>0</v>
      </c>
      <c r="M636" s="48">
        <f t="shared" si="278"/>
        <v>0</v>
      </c>
      <c r="N636" s="48">
        <f t="shared" si="279"/>
        <v>0</v>
      </c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  <c r="AA636" s="140"/>
      <c r="AB636" s="140"/>
      <c r="AC636" s="140"/>
      <c r="AD636" s="140"/>
      <c r="AE636" s="140"/>
    </row>
    <row r="637" spans="1:31" s="130" customFormat="1" ht="11.1" customHeight="1" outlineLevel="2">
      <c r="A637" s="47">
        <v>107164</v>
      </c>
      <c r="B637" s="406" t="s">
        <v>399</v>
      </c>
      <c r="C637" s="406"/>
      <c r="D637" s="406"/>
      <c r="E637" s="406"/>
      <c r="F637" s="47" t="s">
        <v>2</v>
      </c>
      <c r="G637" s="47">
        <v>50</v>
      </c>
      <c r="H637" s="95">
        <v>31</v>
      </c>
      <c r="I637" s="48">
        <f>H637/1.031</f>
        <v>30.067895247332689</v>
      </c>
      <c r="J637" s="188">
        <f>I637/1.0204</f>
        <v>29.46677307657065</v>
      </c>
      <c r="K637" s="131"/>
      <c r="L637" s="49">
        <f t="shared" si="277"/>
        <v>0</v>
      </c>
      <c r="M637" s="48">
        <f t="shared" si="278"/>
        <v>0</v>
      </c>
      <c r="N637" s="48">
        <f t="shared" si="279"/>
        <v>0</v>
      </c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  <c r="AA637" s="140"/>
      <c r="AB637" s="140"/>
      <c r="AC637" s="140"/>
      <c r="AD637" s="140"/>
      <c r="AE637" s="140"/>
    </row>
    <row r="638" spans="1:31" s="130" customFormat="1" ht="11.1" customHeight="1" outlineLevel="2">
      <c r="A638" s="47">
        <v>107165</v>
      </c>
      <c r="B638" s="406" t="s">
        <v>378</v>
      </c>
      <c r="C638" s="406"/>
      <c r="D638" s="406"/>
      <c r="E638" s="406"/>
      <c r="F638" s="47" t="s">
        <v>2</v>
      </c>
      <c r="G638" s="47">
        <v>60</v>
      </c>
      <c r="H638" s="95">
        <v>27.5</v>
      </c>
      <c r="I638" s="48">
        <f t="shared" si="285"/>
        <v>26.673132880698354</v>
      </c>
      <c r="J638" s="188">
        <f t="shared" si="286"/>
        <v>26.139879342119123</v>
      </c>
      <c r="K638" s="131"/>
      <c r="L638" s="49">
        <f t="shared" si="277"/>
        <v>0</v>
      </c>
      <c r="M638" s="48">
        <f t="shared" si="278"/>
        <v>0</v>
      </c>
      <c r="N638" s="48">
        <f t="shared" si="279"/>
        <v>0</v>
      </c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  <c r="AA638" s="140"/>
      <c r="AB638" s="140"/>
      <c r="AC638" s="140"/>
      <c r="AD638" s="140"/>
      <c r="AE638" s="140"/>
    </row>
    <row r="639" spans="1:31" s="130" customFormat="1" ht="11.1" customHeight="1" outlineLevel="2">
      <c r="A639" s="47">
        <v>107166</v>
      </c>
      <c r="B639" s="406" t="s">
        <v>379</v>
      </c>
      <c r="C639" s="406"/>
      <c r="D639" s="406"/>
      <c r="E639" s="406"/>
      <c r="F639" s="47" t="s">
        <v>2</v>
      </c>
      <c r="G639" s="47">
        <v>40</v>
      </c>
      <c r="H639" s="95">
        <v>32</v>
      </c>
      <c r="I639" s="48">
        <f t="shared" si="285"/>
        <v>31.037827352085358</v>
      </c>
      <c r="J639" s="188">
        <f t="shared" si="286"/>
        <v>30.417314143556801</v>
      </c>
      <c r="K639" s="131"/>
      <c r="L639" s="49">
        <f t="shared" si="277"/>
        <v>0</v>
      </c>
      <c r="M639" s="48">
        <f t="shared" si="278"/>
        <v>0</v>
      </c>
      <c r="N639" s="48">
        <f t="shared" si="279"/>
        <v>0</v>
      </c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  <c r="AA639" s="140"/>
      <c r="AB639" s="140"/>
      <c r="AC639" s="140"/>
      <c r="AD639" s="140"/>
      <c r="AE639" s="140"/>
    </row>
    <row r="640" spans="1:31" s="130" customFormat="1" ht="11.1" customHeight="1" outlineLevel="2">
      <c r="A640" s="47">
        <v>107167</v>
      </c>
      <c r="B640" s="406" t="s">
        <v>381</v>
      </c>
      <c r="C640" s="406"/>
      <c r="D640" s="406"/>
      <c r="E640" s="406"/>
      <c r="F640" s="47" t="s">
        <v>2</v>
      </c>
      <c r="G640" s="47">
        <v>30</v>
      </c>
      <c r="H640" s="95">
        <v>60</v>
      </c>
      <c r="I640" s="48">
        <f t="shared" si="285"/>
        <v>58.195926285160041</v>
      </c>
      <c r="J640" s="188">
        <f t="shared" si="286"/>
        <v>57.032464019168998</v>
      </c>
      <c r="K640" s="131"/>
      <c r="L640" s="49">
        <f t="shared" si="277"/>
        <v>0</v>
      </c>
      <c r="M640" s="48">
        <f t="shared" si="278"/>
        <v>0</v>
      </c>
      <c r="N640" s="48">
        <f t="shared" si="279"/>
        <v>0</v>
      </c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  <c r="AA640" s="140"/>
      <c r="AB640" s="140"/>
      <c r="AC640" s="140"/>
      <c r="AD640" s="140"/>
      <c r="AE640" s="140"/>
    </row>
    <row r="641" spans="1:31" s="130" customFormat="1" ht="11.1" customHeight="1" outlineLevel="2">
      <c r="A641" s="47">
        <v>107168</v>
      </c>
      <c r="B641" s="406" t="s">
        <v>382</v>
      </c>
      <c r="C641" s="406"/>
      <c r="D641" s="406"/>
      <c r="E641" s="406"/>
      <c r="F641" s="47" t="s">
        <v>2</v>
      </c>
      <c r="G641" s="47">
        <v>10</v>
      </c>
      <c r="H641" s="95">
        <v>92.5</v>
      </c>
      <c r="I641" s="48">
        <f t="shared" si="285"/>
        <v>89.718719689621736</v>
      </c>
      <c r="J641" s="188">
        <f t="shared" si="286"/>
        <v>87.92504869621888</v>
      </c>
      <c r="K641" s="131"/>
      <c r="L641" s="49">
        <f t="shared" si="277"/>
        <v>0</v>
      </c>
      <c r="M641" s="48">
        <f t="shared" si="278"/>
        <v>0</v>
      </c>
      <c r="N641" s="48">
        <f t="shared" si="279"/>
        <v>0</v>
      </c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  <c r="AA641" s="140"/>
      <c r="AB641" s="140"/>
      <c r="AC641" s="140"/>
      <c r="AD641" s="140"/>
      <c r="AE641" s="140"/>
    </row>
    <row r="642" spans="1:31" s="130" customFormat="1" ht="11.1" customHeight="1" outlineLevel="2">
      <c r="A642" s="47">
        <v>107169</v>
      </c>
      <c r="B642" s="406" t="s">
        <v>383</v>
      </c>
      <c r="C642" s="406"/>
      <c r="D642" s="406"/>
      <c r="E642" s="406"/>
      <c r="F642" s="47" t="s">
        <v>2</v>
      </c>
      <c r="G642" s="47">
        <v>10</v>
      </c>
      <c r="H642" s="95">
        <v>101.5</v>
      </c>
      <c r="I642" s="48">
        <f t="shared" si="285"/>
        <v>98.448108632395744</v>
      </c>
      <c r="J642" s="188">
        <f t="shared" si="286"/>
        <v>96.479918299094223</v>
      </c>
      <c r="K642" s="131"/>
      <c r="L642" s="49">
        <f t="shared" si="277"/>
        <v>0</v>
      </c>
      <c r="M642" s="48">
        <f t="shared" si="278"/>
        <v>0</v>
      </c>
      <c r="N642" s="48">
        <f t="shared" si="279"/>
        <v>0</v>
      </c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  <c r="AA642" s="140"/>
      <c r="AB642" s="140"/>
      <c r="AC642" s="140"/>
      <c r="AD642" s="140"/>
      <c r="AE642" s="140"/>
    </row>
    <row r="643" spans="1:31" s="130" customFormat="1" ht="11.1" customHeight="1" outlineLevel="2">
      <c r="A643" s="47">
        <v>107170</v>
      </c>
      <c r="B643" s="406" t="s">
        <v>384</v>
      </c>
      <c r="C643" s="406"/>
      <c r="D643" s="406"/>
      <c r="E643" s="406"/>
      <c r="F643" s="47" t="s">
        <v>2</v>
      </c>
      <c r="G643" s="47">
        <v>10</v>
      </c>
      <c r="H643" s="95">
        <v>110</v>
      </c>
      <c r="I643" s="48">
        <f t="shared" si="285"/>
        <v>106.69253152279342</v>
      </c>
      <c r="J643" s="188">
        <f t="shared" si="286"/>
        <v>104.55951736847649</v>
      </c>
      <c r="K643" s="131"/>
      <c r="L643" s="49">
        <f t="shared" si="277"/>
        <v>0</v>
      </c>
      <c r="M643" s="48">
        <f t="shared" si="278"/>
        <v>0</v>
      </c>
      <c r="N643" s="48">
        <f t="shared" si="279"/>
        <v>0</v>
      </c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  <c r="AA643" s="140"/>
      <c r="AB643" s="140"/>
      <c r="AC643" s="140"/>
      <c r="AD643" s="140"/>
      <c r="AE643" s="140"/>
    </row>
    <row r="644" spans="1:31" s="130" customFormat="1" ht="11.1" customHeight="1" outlineLevel="2">
      <c r="A644" s="47">
        <v>107171</v>
      </c>
      <c r="B644" s="406" t="s">
        <v>385</v>
      </c>
      <c r="C644" s="406"/>
      <c r="D644" s="406"/>
      <c r="E644" s="406"/>
      <c r="F644" s="47" t="s">
        <v>2</v>
      </c>
      <c r="G644" s="47">
        <v>10</v>
      </c>
      <c r="H644" s="95">
        <v>127</v>
      </c>
      <c r="I644" s="48">
        <f t="shared" si="285"/>
        <v>123.18137730358876</v>
      </c>
      <c r="J644" s="188">
        <f t="shared" si="286"/>
        <v>120.71871550724104</v>
      </c>
      <c r="K644" s="131"/>
      <c r="L644" s="49">
        <f t="shared" si="277"/>
        <v>0</v>
      </c>
      <c r="M644" s="48">
        <f t="shared" si="278"/>
        <v>0</v>
      </c>
      <c r="N644" s="48">
        <f t="shared" si="279"/>
        <v>0</v>
      </c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  <c r="AA644" s="140"/>
      <c r="AB644" s="140"/>
      <c r="AC644" s="140"/>
      <c r="AD644" s="140"/>
      <c r="AE644" s="140"/>
    </row>
    <row r="645" spans="1:31" s="130" customFormat="1" ht="11.1" customHeight="1" outlineLevel="2">
      <c r="A645" s="47">
        <v>107172</v>
      </c>
      <c r="B645" s="406" t="s">
        <v>386</v>
      </c>
      <c r="C645" s="406"/>
      <c r="D645" s="406"/>
      <c r="E645" s="406"/>
      <c r="F645" s="47" t="s">
        <v>2</v>
      </c>
      <c r="G645" s="47">
        <v>10</v>
      </c>
      <c r="H645" s="95">
        <v>132</v>
      </c>
      <c r="I645" s="48">
        <f t="shared" si="285"/>
        <v>128.03103782735209</v>
      </c>
      <c r="J645" s="188">
        <f t="shared" si="286"/>
        <v>125.4714208421718</v>
      </c>
      <c r="K645" s="131"/>
      <c r="L645" s="49">
        <f t="shared" si="277"/>
        <v>0</v>
      </c>
      <c r="M645" s="48">
        <f t="shared" si="278"/>
        <v>0</v>
      </c>
      <c r="N645" s="48">
        <f t="shared" si="279"/>
        <v>0</v>
      </c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  <c r="AA645" s="140"/>
      <c r="AB645" s="140"/>
      <c r="AC645" s="140"/>
      <c r="AD645" s="140"/>
      <c r="AE645" s="140"/>
    </row>
    <row r="646" spans="1:31" s="130" customFormat="1" ht="10.5" customHeight="1" outlineLevel="2">
      <c r="A646" s="47">
        <v>107173</v>
      </c>
      <c r="B646" s="406" t="s">
        <v>387</v>
      </c>
      <c r="C646" s="406"/>
      <c r="D646" s="406"/>
      <c r="E646" s="406"/>
      <c r="F646" s="47" t="s">
        <v>2</v>
      </c>
      <c r="G646" s="47">
        <v>10</v>
      </c>
      <c r="H646" s="95">
        <v>142</v>
      </c>
      <c r="I646" s="48">
        <f t="shared" si="285"/>
        <v>137.73035887487876</v>
      </c>
      <c r="J646" s="188">
        <f t="shared" si="286"/>
        <v>134.97683151203327</v>
      </c>
      <c r="K646" s="131"/>
      <c r="L646" s="49">
        <f t="shared" si="277"/>
        <v>0</v>
      </c>
      <c r="M646" s="48">
        <f t="shared" si="278"/>
        <v>0</v>
      </c>
      <c r="N646" s="48">
        <f t="shared" si="279"/>
        <v>0</v>
      </c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  <c r="AA646" s="140"/>
      <c r="AB646" s="140"/>
      <c r="AC646" s="140"/>
      <c r="AD646" s="140"/>
      <c r="AE646" s="140"/>
    </row>
    <row r="647" spans="1:31" s="130" customFormat="1" ht="11.1" customHeight="1" outlineLevel="2">
      <c r="A647" s="47">
        <v>107174</v>
      </c>
      <c r="B647" s="406" t="s">
        <v>493</v>
      </c>
      <c r="C647" s="406"/>
      <c r="D647" s="406"/>
      <c r="E647" s="406"/>
      <c r="F647" s="47" t="s">
        <v>2</v>
      </c>
      <c r="G647" s="47">
        <v>50</v>
      </c>
      <c r="H647" s="95">
        <v>0</v>
      </c>
      <c r="I647" s="48">
        <f>H647/1.031</f>
        <v>0</v>
      </c>
      <c r="J647" s="188">
        <f>I647/1.0204</f>
        <v>0</v>
      </c>
      <c r="K647" s="131"/>
      <c r="L647" s="49">
        <f t="shared" si="277"/>
        <v>0</v>
      </c>
      <c r="M647" s="48">
        <f t="shared" si="278"/>
        <v>0</v>
      </c>
      <c r="N647" s="48">
        <f t="shared" si="279"/>
        <v>0</v>
      </c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  <c r="AA647" s="140"/>
      <c r="AB647" s="140"/>
      <c r="AC647" s="140"/>
      <c r="AD647" s="140"/>
      <c r="AE647" s="140"/>
    </row>
    <row r="648" spans="1:31" s="130" customFormat="1" ht="11.1" customHeight="1" outlineLevel="2">
      <c r="A648" s="47">
        <v>107176</v>
      </c>
      <c r="B648" s="406" t="s">
        <v>388</v>
      </c>
      <c r="C648" s="406"/>
      <c r="D648" s="406"/>
      <c r="E648" s="406"/>
      <c r="F648" s="47" t="s">
        <v>2</v>
      </c>
      <c r="G648" s="47">
        <v>40</v>
      </c>
      <c r="H648" s="95">
        <v>0</v>
      </c>
      <c r="I648" s="48">
        <f t="shared" si="285"/>
        <v>0</v>
      </c>
      <c r="J648" s="188">
        <f t="shared" si="286"/>
        <v>0</v>
      </c>
      <c r="K648" s="131"/>
      <c r="L648" s="49">
        <f t="shared" si="277"/>
        <v>0</v>
      </c>
      <c r="M648" s="48">
        <f t="shared" si="278"/>
        <v>0</v>
      </c>
      <c r="N648" s="48">
        <f t="shared" si="279"/>
        <v>0</v>
      </c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  <c r="AA648" s="140"/>
      <c r="AB648" s="140"/>
      <c r="AC648" s="140"/>
      <c r="AD648" s="140"/>
      <c r="AE648" s="140"/>
    </row>
    <row r="649" spans="1:31" s="130" customFormat="1" ht="11.1" customHeight="1" outlineLevel="2">
      <c r="A649" s="47">
        <v>107178</v>
      </c>
      <c r="B649" s="406" t="s">
        <v>494</v>
      </c>
      <c r="C649" s="406"/>
      <c r="D649" s="406"/>
      <c r="E649" s="406"/>
      <c r="F649" s="47" t="s">
        <v>2</v>
      </c>
      <c r="G649" s="47">
        <v>20</v>
      </c>
      <c r="H649" s="95">
        <v>0</v>
      </c>
      <c r="I649" s="48">
        <f>H649/1.031</f>
        <v>0</v>
      </c>
      <c r="J649" s="188">
        <f>I649/1.0204</f>
        <v>0</v>
      </c>
      <c r="K649" s="131"/>
      <c r="L649" s="49">
        <f t="shared" si="277"/>
        <v>0</v>
      </c>
      <c r="M649" s="48">
        <f t="shared" si="278"/>
        <v>0</v>
      </c>
      <c r="N649" s="48">
        <f t="shared" si="279"/>
        <v>0</v>
      </c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  <c r="AA649" s="140"/>
      <c r="AB649" s="140"/>
      <c r="AC649" s="140"/>
      <c r="AD649" s="140"/>
      <c r="AE649" s="140"/>
    </row>
    <row r="650" spans="1:31" s="130" customFormat="1" ht="11.1" customHeight="1" outlineLevel="2">
      <c r="A650" s="47">
        <v>107180</v>
      </c>
      <c r="B650" s="406" t="s">
        <v>389</v>
      </c>
      <c r="C650" s="406"/>
      <c r="D650" s="406"/>
      <c r="E650" s="406"/>
      <c r="F650" s="47" t="s">
        <v>2</v>
      </c>
      <c r="G650" s="47">
        <v>40</v>
      </c>
      <c r="H650" s="95">
        <v>0</v>
      </c>
      <c r="I650" s="48">
        <f t="shared" si="285"/>
        <v>0</v>
      </c>
      <c r="J650" s="188">
        <f t="shared" si="286"/>
        <v>0</v>
      </c>
      <c r="K650" s="131"/>
      <c r="L650" s="49">
        <f t="shared" si="277"/>
        <v>0</v>
      </c>
      <c r="M650" s="48">
        <f t="shared" si="278"/>
        <v>0</v>
      </c>
      <c r="N650" s="48">
        <f t="shared" si="279"/>
        <v>0</v>
      </c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  <c r="AA650" s="140"/>
      <c r="AB650" s="140"/>
      <c r="AC650" s="140"/>
      <c r="AD650" s="140"/>
      <c r="AE650" s="140"/>
    </row>
    <row r="651" spans="1:31" s="130" customFormat="1" ht="11.1" customHeight="1" outlineLevel="2">
      <c r="A651" s="47">
        <v>107182</v>
      </c>
      <c r="B651" s="406" t="s">
        <v>391</v>
      </c>
      <c r="C651" s="406"/>
      <c r="D651" s="406"/>
      <c r="E651" s="406"/>
      <c r="F651" s="47" t="s">
        <v>2</v>
      </c>
      <c r="G651" s="47">
        <v>20</v>
      </c>
      <c r="H651" s="95">
        <v>0</v>
      </c>
      <c r="I651" s="48">
        <f t="shared" si="285"/>
        <v>0</v>
      </c>
      <c r="J651" s="188">
        <f t="shared" si="286"/>
        <v>0</v>
      </c>
      <c r="K651" s="131"/>
      <c r="L651" s="49">
        <f t="shared" si="277"/>
        <v>0</v>
      </c>
      <c r="M651" s="48">
        <f t="shared" si="278"/>
        <v>0</v>
      </c>
      <c r="N651" s="48">
        <f t="shared" si="279"/>
        <v>0</v>
      </c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  <c r="AA651" s="140"/>
      <c r="AB651" s="140"/>
      <c r="AC651" s="140"/>
      <c r="AD651" s="140"/>
      <c r="AE651" s="140"/>
    </row>
    <row r="652" spans="1:31" s="130" customFormat="1" ht="11.1" customHeight="1" outlineLevel="2">
      <c r="A652" s="47">
        <v>107184</v>
      </c>
      <c r="B652" s="406" t="s">
        <v>393</v>
      </c>
      <c r="C652" s="406"/>
      <c r="D652" s="406"/>
      <c r="E652" s="406"/>
      <c r="F652" s="47" t="s">
        <v>2</v>
      </c>
      <c r="G652" s="47">
        <v>20</v>
      </c>
      <c r="H652" s="95">
        <v>0</v>
      </c>
      <c r="I652" s="48">
        <f t="shared" si="285"/>
        <v>0</v>
      </c>
      <c r="J652" s="188">
        <f t="shared" si="286"/>
        <v>0</v>
      </c>
      <c r="K652" s="131"/>
      <c r="L652" s="49">
        <f t="shared" si="277"/>
        <v>0</v>
      </c>
      <c r="M652" s="48">
        <f t="shared" si="278"/>
        <v>0</v>
      </c>
      <c r="N652" s="48">
        <f t="shared" si="279"/>
        <v>0</v>
      </c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  <c r="AA652" s="140"/>
      <c r="AB652" s="140"/>
      <c r="AC652" s="140"/>
      <c r="AD652" s="140"/>
      <c r="AE652" s="140"/>
    </row>
    <row r="653" spans="1:31" s="130" customFormat="1" ht="11.1" customHeight="1" outlineLevel="2">
      <c r="A653" s="47">
        <v>107185</v>
      </c>
      <c r="B653" s="406" t="s">
        <v>394</v>
      </c>
      <c r="C653" s="406"/>
      <c r="D653" s="406"/>
      <c r="E653" s="406"/>
      <c r="F653" s="47" t="s">
        <v>2</v>
      </c>
      <c r="G653" s="47">
        <v>10</v>
      </c>
      <c r="H653" s="95">
        <v>0</v>
      </c>
      <c r="I653" s="48">
        <f t="shared" si="285"/>
        <v>0</v>
      </c>
      <c r="J653" s="188">
        <f t="shared" si="286"/>
        <v>0</v>
      </c>
      <c r="K653" s="132"/>
      <c r="L653" s="51">
        <f t="shared" si="277"/>
        <v>0</v>
      </c>
      <c r="M653" s="48">
        <f t="shared" si="278"/>
        <v>0</v>
      </c>
      <c r="N653" s="48">
        <f t="shared" si="279"/>
        <v>0</v>
      </c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  <c r="AA653" s="140"/>
      <c r="AB653" s="140"/>
      <c r="AC653" s="140"/>
      <c r="AD653" s="140"/>
      <c r="AE653" s="140"/>
    </row>
    <row r="654" spans="1:31" s="130" customFormat="1" ht="11.1" customHeight="1" outlineLevel="2">
      <c r="A654" s="47">
        <v>107186</v>
      </c>
      <c r="B654" s="406" t="s">
        <v>395</v>
      </c>
      <c r="C654" s="406"/>
      <c r="D654" s="406"/>
      <c r="E654" s="406"/>
      <c r="F654" s="47" t="s">
        <v>2</v>
      </c>
      <c r="G654" s="47">
        <v>14</v>
      </c>
      <c r="H654" s="95">
        <v>0</v>
      </c>
      <c r="I654" s="48">
        <f t="shared" si="285"/>
        <v>0</v>
      </c>
      <c r="J654" s="188">
        <f t="shared" si="286"/>
        <v>0</v>
      </c>
      <c r="K654" s="131"/>
      <c r="L654" s="49">
        <f t="shared" si="277"/>
        <v>0</v>
      </c>
      <c r="M654" s="48">
        <f t="shared" si="278"/>
        <v>0</v>
      </c>
      <c r="N654" s="48">
        <f t="shared" si="279"/>
        <v>0</v>
      </c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  <c r="AA654" s="140"/>
      <c r="AB654" s="140"/>
      <c r="AC654" s="140"/>
      <c r="AD654" s="140"/>
      <c r="AE654" s="140"/>
    </row>
    <row r="655" spans="1:31" s="130" customFormat="1" ht="11.1" customHeight="1" outlineLevel="2">
      <c r="A655" s="47">
        <v>107187</v>
      </c>
      <c r="B655" s="406" t="s">
        <v>396</v>
      </c>
      <c r="C655" s="406"/>
      <c r="D655" s="406"/>
      <c r="E655" s="406"/>
      <c r="F655" s="47" t="s">
        <v>2</v>
      </c>
      <c r="G655" s="47">
        <v>12</v>
      </c>
      <c r="H655" s="95">
        <v>0</v>
      </c>
      <c r="I655" s="48">
        <f t="shared" si="285"/>
        <v>0</v>
      </c>
      <c r="J655" s="188">
        <f t="shared" si="286"/>
        <v>0</v>
      </c>
      <c r="K655" s="131"/>
      <c r="L655" s="49">
        <f t="shared" si="277"/>
        <v>0</v>
      </c>
      <c r="M655" s="48">
        <f t="shared" si="278"/>
        <v>0</v>
      </c>
      <c r="N655" s="48">
        <f t="shared" si="279"/>
        <v>0</v>
      </c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  <c r="AA655" s="140"/>
      <c r="AB655" s="140"/>
      <c r="AC655" s="140"/>
      <c r="AD655" s="140"/>
      <c r="AE655" s="140"/>
    </row>
    <row r="656" spans="1:31" s="130" customFormat="1" ht="11.1" customHeight="1" outlineLevel="2">
      <c r="A656" s="47">
        <v>107188</v>
      </c>
      <c r="B656" s="406" t="s">
        <v>401</v>
      </c>
      <c r="C656" s="406"/>
      <c r="D656" s="406"/>
      <c r="E656" s="406"/>
      <c r="F656" s="47" t="s">
        <v>2</v>
      </c>
      <c r="G656" s="47">
        <v>10</v>
      </c>
      <c r="H656" s="95">
        <v>0</v>
      </c>
      <c r="I656" s="48">
        <f>H656/1.031</f>
        <v>0</v>
      </c>
      <c r="J656" s="188">
        <f>I656/1.0204</f>
        <v>0</v>
      </c>
      <c r="K656" s="131"/>
      <c r="L656" s="49">
        <f t="shared" si="277"/>
        <v>0</v>
      </c>
      <c r="M656" s="48">
        <f t="shared" si="278"/>
        <v>0</v>
      </c>
      <c r="N656" s="48">
        <f t="shared" si="279"/>
        <v>0</v>
      </c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  <c r="AA656" s="140"/>
      <c r="AB656" s="140"/>
      <c r="AC656" s="140"/>
      <c r="AD656" s="140"/>
      <c r="AE656" s="140"/>
    </row>
    <row r="657" spans="1:31" s="141" customFormat="1" ht="11.1" customHeight="1" outlineLevel="2" thickBot="1">
      <c r="A657" s="52">
        <v>107189</v>
      </c>
      <c r="B657" s="406" t="s">
        <v>397</v>
      </c>
      <c r="C657" s="406"/>
      <c r="D657" s="406"/>
      <c r="E657" s="406"/>
      <c r="F657" s="52" t="s">
        <v>2</v>
      </c>
      <c r="G657" s="52">
        <v>10</v>
      </c>
      <c r="H657" s="95">
        <v>0</v>
      </c>
      <c r="I657" s="53">
        <f t="shared" si="285"/>
        <v>0</v>
      </c>
      <c r="J657" s="189">
        <f t="shared" si="286"/>
        <v>0</v>
      </c>
      <c r="K657" s="143"/>
      <c r="L657" s="55">
        <f t="shared" si="277"/>
        <v>0</v>
      </c>
      <c r="M657" s="53">
        <f t="shared" si="278"/>
        <v>0</v>
      </c>
      <c r="N657" s="53">
        <f t="shared" si="279"/>
        <v>0</v>
      </c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  <c r="AA657" s="140"/>
      <c r="AB657" s="140"/>
      <c r="AC657" s="140"/>
      <c r="AD657" s="140"/>
      <c r="AE657" s="140"/>
    </row>
    <row r="658" spans="1:31" s="180" customFormat="1" ht="13.5" outlineLevel="2" thickBot="1">
      <c r="A658" s="449" t="s">
        <v>1338</v>
      </c>
      <c r="B658" s="449"/>
      <c r="C658" s="449"/>
      <c r="D658" s="449"/>
      <c r="E658" s="449"/>
      <c r="F658" s="449"/>
      <c r="G658" s="449"/>
      <c r="H658" s="449"/>
      <c r="I658" s="449"/>
      <c r="J658" s="449"/>
      <c r="K658" s="181"/>
      <c r="L658" s="182"/>
      <c r="M658" s="182"/>
      <c r="N658" s="182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  <c r="AA658" s="140"/>
      <c r="AB658" s="140"/>
      <c r="AC658" s="140"/>
      <c r="AD658" s="140"/>
      <c r="AE658" s="140"/>
    </row>
    <row r="659" spans="1:31" s="130" customFormat="1" ht="11.1" customHeight="1" outlineLevel="2">
      <c r="A659" s="183">
        <v>107175</v>
      </c>
      <c r="B659" s="405" t="s">
        <v>810</v>
      </c>
      <c r="C659" s="405"/>
      <c r="D659" s="405"/>
      <c r="E659" s="405"/>
      <c r="F659" s="183" t="s">
        <v>2</v>
      </c>
      <c r="G659" s="183">
        <v>60</v>
      </c>
      <c r="H659" s="95">
        <v>0</v>
      </c>
      <c r="I659" s="95">
        <f>H659/1.031</f>
        <v>0</v>
      </c>
      <c r="J659" s="377">
        <f>I659/1.0204</f>
        <v>0</v>
      </c>
      <c r="K659" s="129"/>
      <c r="L659" s="49">
        <f>SUM(H659*K659)</f>
        <v>0</v>
      </c>
      <c r="M659" s="48">
        <f>IF($L$8&gt;=30000,I659*K659,0)</f>
        <v>0</v>
      </c>
      <c r="N659" s="48">
        <f>IF($L$8&gt;=100000,K659*J659,0)</f>
        <v>0</v>
      </c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  <c r="AA659" s="140"/>
      <c r="AB659" s="140"/>
      <c r="AC659" s="140"/>
      <c r="AD659" s="140"/>
      <c r="AE659" s="140"/>
    </row>
    <row r="660" spans="1:31" s="130" customFormat="1" ht="11.1" customHeight="1" outlineLevel="2">
      <c r="A660" s="183">
        <v>107177</v>
      </c>
      <c r="B660" s="405" t="s">
        <v>400</v>
      </c>
      <c r="C660" s="405"/>
      <c r="D660" s="405"/>
      <c r="E660" s="405"/>
      <c r="F660" s="183" t="s">
        <v>2</v>
      </c>
      <c r="G660" s="183">
        <v>40</v>
      </c>
      <c r="H660" s="95">
        <v>0</v>
      </c>
      <c r="I660" s="95">
        <f>H660/1.031</f>
        <v>0</v>
      </c>
      <c r="J660" s="377">
        <f>I660/1.0204</f>
        <v>0</v>
      </c>
      <c r="K660" s="131"/>
      <c r="L660" s="49">
        <f>SUM(H660*K660)</f>
        <v>0</v>
      </c>
      <c r="M660" s="48">
        <f>IF($L$8&gt;=30000,I660*K660,0)</f>
        <v>0</v>
      </c>
      <c r="N660" s="48">
        <f>IF($L$8&gt;=100000,K660*J660,0)</f>
        <v>0</v>
      </c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  <c r="AA660" s="140"/>
      <c r="AB660" s="140"/>
      <c r="AC660" s="140"/>
      <c r="AD660" s="140"/>
      <c r="AE660" s="140"/>
    </row>
    <row r="661" spans="1:31" s="130" customFormat="1" ht="11.1" customHeight="1" outlineLevel="2">
      <c r="A661" s="183">
        <v>107179</v>
      </c>
      <c r="B661" s="405" t="s">
        <v>809</v>
      </c>
      <c r="C661" s="405"/>
      <c r="D661" s="405"/>
      <c r="E661" s="405"/>
      <c r="F661" s="183" t="s">
        <v>2</v>
      </c>
      <c r="G661" s="183">
        <v>40</v>
      </c>
      <c r="H661" s="95">
        <v>0</v>
      </c>
      <c r="I661" s="95">
        <f>H661/1.031</f>
        <v>0</v>
      </c>
      <c r="J661" s="377">
        <f>I661/1.0204</f>
        <v>0</v>
      </c>
      <c r="K661" s="131"/>
      <c r="L661" s="49">
        <f>SUM(H661*K661)</f>
        <v>0</v>
      </c>
      <c r="M661" s="48">
        <f>IF($L$8&gt;=30000,I661*K661,0)</f>
        <v>0</v>
      </c>
      <c r="N661" s="48">
        <f>IF($L$8&gt;=100000,K661*J661,0)</f>
        <v>0</v>
      </c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  <c r="AA661" s="140"/>
      <c r="AB661" s="140"/>
      <c r="AC661" s="140"/>
      <c r="AD661" s="140"/>
      <c r="AE661" s="140"/>
    </row>
    <row r="662" spans="1:31" s="130" customFormat="1" ht="11.1" customHeight="1" outlineLevel="2">
      <c r="A662" s="183">
        <v>107181</v>
      </c>
      <c r="B662" s="405" t="s">
        <v>390</v>
      </c>
      <c r="C662" s="405"/>
      <c r="D662" s="405"/>
      <c r="E662" s="405"/>
      <c r="F662" s="183" t="s">
        <v>2</v>
      </c>
      <c r="G662" s="183">
        <v>40</v>
      </c>
      <c r="H662" s="95">
        <v>0</v>
      </c>
      <c r="I662" s="95">
        <f>H662/1.031</f>
        <v>0</v>
      </c>
      <c r="J662" s="377">
        <f>I662/1.0204</f>
        <v>0</v>
      </c>
      <c r="K662" s="131"/>
      <c r="L662" s="49">
        <f>SUM(H662*K662)</f>
        <v>0</v>
      </c>
      <c r="M662" s="48">
        <f>IF($L$8&gt;=30000,I662*K662,0)</f>
        <v>0</v>
      </c>
      <c r="N662" s="48">
        <f>IF($L$8&gt;=100000,K662*J662,0)</f>
        <v>0</v>
      </c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  <c r="AA662" s="140"/>
      <c r="AB662" s="140"/>
      <c r="AC662" s="140"/>
      <c r="AD662" s="140"/>
      <c r="AE662" s="140"/>
    </row>
    <row r="663" spans="1:31" s="130" customFormat="1" ht="11.1" customHeight="1" outlineLevel="2">
      <c r="A663" s="183">
        <v>107183</v>
      </c>
      <c r="B663" s="405" t="s">
        <v>392</v>
      </c>
      <c r="C663" s="405"/>
      <c r="D663" s="405"/>
      <c r="E663" s="405"/>
      <c r="F663" s="183" t="s">
        <v>2</v>
      </c>
      <c r="G663" s="183">
        <v>20</v>
      </c>
      <c r="H663" s="95">
        <v>0</v>
      </c>
      <c r="I663" s="95">
        <f>H663/1.031</f>
        <v>0</v>
      </c>
      <c r="J663" s="377">
        <f>I663/1.0204</f>
        <v>0</v>
      </c>
      <c r="K663" s="131"/>
      <c r="L663" s="49">
        <f>SUM(H663*K663)</f>
        <v>0</v>
      </c>
      <c r="M663" s="48">
        <f>IF($L$8&gt;=30000,I663*K663,0)</f>
        <v>0</v>
      </c>
      <c r="N663" s="48">
        <f>IF($L$8&gt;=100000,K663*J663,0)</f>
        <v>0</v>
      </c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  <c r="AA663" s="140"/>
      <c r="AB663" s="140"/>
      <c r="AC663" s="140"/>
      <c r="AD663" s="140"/>
      <c r="AE663" s="140"/>
    </row>
    <row r="664" spans="1:31" s="130" customFormat="1" ht="11.1" customHeight="1" outlineLevel="2">
      <c r="A664" s="47">
        <v>107236</v>
      </c>
      <c r="B664" s="406" t="s">
        <v>1339</v>
      </c>
      <c r="C664" s="406"/>
      <c r="D664" s="406"/>
      <c r="E664" s="406"/>
      <c r="F664" s="47" t="s">
        <v>2</v>
      </c>
      <c r="G664" s="47">
        <v>50</v>
      </c>
      <c r="H664" s="95">
        <v>41</v>
      </c>
      <c r="I664" s="48">
        <f t="shared" ref="I664:I674" si="287">H664/1.031</f>
        <v>39.767216294859367</v>
      </c>
      <c r="J664" s="188">
        <f t="shared" ref="J664:J674" si="288">I664/1.0204</f>
        <v>38.972183746432151</v>
      </c>
      <c r="K664" s="131"/>
      <c r="L664" s="49">
        <f t="shared" ref="L664:L674" si="289">SUM(H664*K664)</f>
        <v>0</v>
      </c>
      <c r="M664" s="48">
        <f t="shared" ref="M664:M674" si="290">IF($L$8&gt;=30000,I664*K664,0)</f>
        <v>0</v>
      </c>
      <c r="N664" s="48">
        <f t="shared" ref="N664:N674" si="291">IF($L$8&gt;=100000,K664*J664,0)</f>
        <v>0</v>
      </c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  <c r="AA664" s="140"/>
      <c r="AB664" s="140"/>
      <c r="AC664" s="140"/>
      <c r="AD664" s="140"/>
      <c r="AE664" s="140"/>
    </row>
    <row r="665" spans="1:31" s="130" customFormat="1" ht="11.1" customHeight="1" outlineLevel="2">
      <c r="A665" s="47">
        <v>107237</v>
      </c>
      <c r="B665" s="406" t="s">
        <v>1340</v>
      </c>
      <c r="C665" s="406"/>
      <c r="D665" s="406"/>
      <c r="E665" s="406"/>
      <c r="F665" s="47" t="s">
        <v>2</v>
      </c>
      <c r="G665" s="47">
        <v>50</v>
      </c>
      <c r="H665" s="95">
        <v>44.5</v>
      </c>
      <c r="I665" s="48">
        <f t="shared" si="287"/>
        <v>43.161978661493698</v>
      </c>
      <c r="J665" s="188">
        <f t="shared" si="288"/>
        <v>42.299077480883675</v>
      </c>
      <c r="K665" s="131"/>
      <c r="L665" s="49">
        <f t="shared" si="289"/>
        <v>0</v>
      </c>
      <c r="M665" s="48">
        <f t="shared" si="290"/>
        <v>0</v>
      </c>
      <c r="N665" s="48">
        <f t="shared" si="291"/>
        <v>0</v>
      </c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  <c r="AA665" s="140"/>
      <c r="AB665" s="140"/>
      <c r="AC665" s="140"/>
      <c r="AD665" s="140"/>
      <c r="AE665" s="140"/>
    </row>
    <row r="666" spans="1:31" s="130" customFormat="1" ht="11.1" customHeight="1" outlineLevel="2">
      <c r="A666" s="47">
        <v>107238</v>
      </c>
      <c r="B666" s="406" t="s">
        <v>1341</v>
      </c>
      <c r="C666" s="406"/>
      <c r="D666" s="406"/>
      <c r="E666" s="406"/>
      <c r="F666" s="47" t="s">
        <v>2</v>
      </c>
      <c r="G666" s="47">
        <v>40</v>
      </c>
      <c r="H666" s="95">
        <v>48</v>
      </c>
      <c r="I666" s="48">
        <f t="shared" si="287"/>
        <v>46.556741028128037</v>
      </c>
      <c r="J666" s="188">
        <f t="shared" si="288"/>
        <v>45.625971215335198</v>
      </c>
      <c r="K666" s="131"/>
      <c r="L666" s="49">
        <f t="shared" si="289"/>
        <v>0</v>
      </c>
      <c r="M666" s="48">
        <f t="shared" si="290"/>
        <v>0</v>
      </c>
      <c r="N666" s="48">
        <f t="shared" si="291"/>
        <v>0</v>
      </c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  <c r="AA666" s="140"/>
      <c r="AB666" s="140"/>
      <c r="AC666" s="140"/>
      <c r="AD666" s="140"/>
      <c r="AE666" s="140"/>
    </row>
    <row r="667" spans="1:31" s="130" customFormat="1" ht="11.1" customHeight="1" outlineLevel="2">
      <c r="A667" s="47">
        <v>107239</v>
      </c>
      <c r="B667" s="406" t="s">
        <v>1342</v>
      </c>
      <c r="C667" s="406"/>
      <c r="D667" s="406"/>
      <c r="E667" s="406"/>
      <c r="F667" s="47" t="s">
        <v>2</v>
      </c>
      <c r="G667" s="47">
        <v>40</v>
      </c>
      <c r="H667" s="95">
        <v>49</v>
      </c>
      <c r="I667" s="48">
        <f t="shared" si="287"/>
        <v>47.526673132880703</v>
      </c>
      <c r="J667" s="188">
        <f t="shared" si="288"/>
        <v>46.576512282321346</v>
      </c>
      <c r="K667" s="131"/>
      <c r="L667" s="49">
        <f t="shared" si="289"/>
        <v>0</v>
      </c>
      <c r="M667" s="48">
        <f t="shared" si="290"/>
        <v>0</v>
      </c>
      <c r="N667" s="48">
        <f t="shared" si="291"/>
        <v>0</v>
      </c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  <c r="AA667" s="140"/>
      <c r="AB667" s="140"/>
      <c r="AC667" s="140"/>
      <c r="AD667" s="140"/>
      <c r="AE667" s="140"/>
    </row>
    <row r="668" spans="1:31" s="130" customFormat="1" ht="11.1" customHeight="1" outlineLevel="2">
      <c r="A668" s="47">
        <v>107240</v>
      </c>
      <c r="B668" s="406" t="s">
        <v>1343</v>
      </c>
      <c r="C668" s="406"/>
      <c r="D668" s="406"/>
      <c r="E668" s="406"/>
      <c r="F668" s="47" t="s">
        <v>2</v>
      </c>
      <c r="G668" s="47">
        <v>14</v>
      </c>
      <c r="H668" s="95">
        <v>90</v>
      </c>
      <c r="I668" s="48">
        <f t="shared" si="287"/>
        <v>87.293889427740069</v>
      </c>
      <c r="J668" s="188">
        <f t="shared" si="288"/>
        <v>85.548696028753497</v>
      </c>
      <c r="K668" s="131"/>
      <c r="L668" s="49">
        <f t="shared" si="289"/>
        <v>0</v>
      </c>
      <c r="M668" s="48">
        <f t="shared" si="290"/>
        <v>0</v>
      </c>
      <c r="N668" s="48">
        <f t="shared" si="291"/>
        <v>0</v>
      </c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  <c r="AA668" s="140"/>
      <c r="AB668" s="140"/>
      <c r="AC668" s="140"/>
      <c r="AD668" s="140"/>
      <c r="AE668" s="140"/>
    </row>
    <row r="669" spans="1:31" s="130" customFormat="1" ht="11.1" customHeight="1" outlineLevel="2">
      <c r="A669" s="47">
        <v>107241</v>
      </c>
      <c r="B669" s="406" t="s">
        <v>1344</v>
      </c>
      <c r="C669" s="406"/>
      <c r="D669" s="406"/>
      <c r="E669" s="406"/>
      <c r="F669" s="47" t="s">
        <v>2</v>
      </c>
      <c r="G669" s="47">
        <v>10</v>
      </c>
      <c r="H669" s="95">
        <v>0</v>
      </c>
      <c r="I669" s="48">
        <f t="shared" si="287"/>
        <v>0</v>
      </c>
      <c r="J669" s="188">
        <f t="shared" si="288"/>
        <v>0</v>
      </c>
      <c r="K669" s="131"/>
      <c r="L669" s="49">
        <f t="shared" si="289"/>
        <v>0</v>
      </c>
      <c r="M669" s="48">
        <f t="shared" si="290"/>
        <v>0</v>
      </c>
      <c r="N669" s="48">
        <f t="shared" si="291"/>
        <v>0</v>
      </c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  <c r="AA669" s="140"/>
      <c r="AB669" s="140"/>
      <c r="AC669" s="140"/>
      <c r="AD669" s="140"/>
      <c r="AE669" s="140"/>
    </row>
    <row r="670" spans="1:31" s="130" customFormat="1" ht="11.1" customHeight="1" outlineLevel="2">
      <c r="A670" s="47">
        <v>107242</v>
      </c>
      <c r="B670" s="406" t="s">
        <v>1345</v>
      </c>
      <c r="C670" s="406"/>
      <c r="D670" s="406"/>
      <c r="E670" s="406"/>
      <c r="F670" s="47" t="s">
        <v>2</v>
      </c>
      <c r="G670" s="47">
        <v>10</v>
      </c>
      <c r="H670" s="95">
        <v>0</v>
      </c>
      <c r="I670" s="48">
        <f t="shared" si="287"/>
        <v>0</v>
      </c>
      <c r="J670" s="188">
        <f t="shared" si="288"/>
        <v>0</v>
      </c>
      <c r="K670" s="131"/>
      <c r="L670" s="49">
        <f t="shared" si="289"/>
        <v>0</v>
      </c>
      <c r="M670" s="48">
        <f t="shared" si="290"/>
        <v>0</v>
      </c>
      <c r="N670" s="48">
        <f t="shared" si="291"/>
        <v>0</v>
      </c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  <c r="AA670" s="140"/>
      <c r="AB670" s="140"/>
      <c r="AC670" s="140"/>
      <c r="AD670" s="140"/>
      <c r="AE670" s="140"/>
    </row>
    <row r="671" spans="1:31" s="130" customFormat="1" ht="11.1" customHeight="1" outlineLevel="2">
      <c r="A671" s="47">
        <v>107243</v>
      </c>
      <c r="B671" s="406" t="s">
        <v>1346</v>
      </c>
      <c r="C671" s="406"/>
      <c r="D671" s="406"/>
      <c r="E671" s="406"/>
      <c r="F671" s="47" t="s">
        <v>2</v>
      </c>
      <c r="G671" s="47">
        <v>10</v>
      </c>
      <c r="H671" s="95">
        <v>0</v>
      </c>
      <c r="I671" s="48">
        <f t="shared" si="287"/>
        <v>0</v>
      </c>
      <c r="J671" s="188">
        <f t="shared" si="288"/>
        <v>0</v>
      </c>
      <c r="K671" s="131"/>
      <c r="L671" s="49">
        <f t="shared" si="289"/>
        <v>0</v>
      </c>
      <c r="M671" s="48">
        <f t="shared" si="290"/>
        <v>0</v>
      </c>
      <c r="N671" s="48">
        <f t="shared" si="291"/>
        <v>0</v>
      </c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  <c r="AA671" s="140"/>
      <c r="AB671" s="140"/>
      <c r="AC671" s="140"/>
      <c r="AD671" s="140"/>
      <c r="AE671" s="140"/>
    </row>
    <row r="672" spans="1:31" s="130" customFormat="1" ht="11.1" customHeight="1" outlineLevel="2">
      <c r="A672" s="47">
        <v>107244</v>
      </c>
      <c r="B672" s="406" t="s">
        <v>1347</v>
      </c>
      <c r="C672" s="406"/>
      <c r="D672" s="406"/>
      <c r="E672" s="406"/>
      <c r="F672" s="47" t="s">
        <v>2</v>
      </c>
      <c r="G672" s="47">
        <v>10</v>
      </c>
      <c r="H672" s="95">
        <v>0</v>
      </c>
      <c r="I672" s="48">
        <f t="shared" si="287"/>
        <v>0</v>
      </c>
      <c r="J672" s="188">
        <f t="shared" si="288"/>
        <v>0</v>
      </c>
      <c r="K672" s="131"/>
      <c r="L672" s="49">
        <f t="shared" si="289"/>
        <v>0</v>
      </c>
      <c r="M672" s="48">
        <f t="shared" si="290"/>
        <v>0</v>
      </c>
      <c r="N672" s="48">
        <f t="shared" si="291"/>
        <v>0</v>
      </c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  <c r="AA672" s="140"/>
      <c r="AB672" s="140"/>
      <c r="AC672" s="140"/>
      <c r="AD672" s="140"/>
      <c r="AE672" s="140"/>
    </row>
    <row r="673" spans="1:31" s="130" customFormat="1" ht="11.1" customHeight="1" outlineLevel="2">
      <c r="A673" s="47">
        <v>107245</v>
      </c>
      <c r="B673" s="406" t="s">
        <v>1348</v>
      </c>
      <c r="C673" s="406"/>
      <c r="D673" s="406"/>
      <c r="E673" s="406"/>
      <c r="F673" s="47" t="s">
        <v>2</v>
      </c>
      <c r="G673" s="47">
        <v>10</v>
      </c>
      <c r="H673" s="95">
        <v>0</v>
      </c>
      <c r="I673" s="48">
        <f t="shared" si="287"/>
        <v>0</v>
      </c>
      <c r="J673" s="188">
        <f t="shared" si="288"/>
        <v>0</v>
      </c>
      <c r="K673" s="131"/>
      <c r="L673" s="49">
        <f t="shared" si="289"/>
        <v>0</v>
      </c>
      <c r="M673" s="48">
        <f t="shared" si="290"/>
        <v>0</v>
      </c>
      <c r="N673" s="48">
        <f t="shared" si="291"/>
        <v>0</v>
      </c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  <c r="AA673" s="140"/>
      <c r="AB673" s="140"/>
      <c r="AC673" s="140"/>
      <c r="AD673" s="140"/>
      <c r="AE673" s="140"/>
    </row>
    <row r="674" spans="1:31" s="130" customFormat="1" ht="11.1" customHeight="1" outlineLevel="2" thickBot="1">
      <c r="A674" s="47">
        <v>107246</v>
      </c>
      <c r="B674" s="411" t="s">
        <v>1349</v>
      </c>
      <c r="C674" s="412"/>
      <c r="D674" s="412"/>
      <c r="E674" s="413"/>
      <c r="F674" s="47" t="s">
        <v>2</v>
      </c>
      <c r="G674" s="47">
        <v>10</v>
      </c>
      <c r="H674" s="95">
        <v>0</v>
      </c>
      <c r="I674" s="48">
        <f t="shared" si="287"/>
        <v>0</v>
      </c>
      <c r="J674" s="188">
        <f t="shared" si="288"/>
        <v>0</v>
      </c>
      <c r="K674" s="264"/>
      <c r="L674" s="49">
        <f t="shared" si="289"/>
        <v>0</v>
      </c>
      <c r="M674" s="48">
        <f t="shared" si="290"/>
        <v>0</v>
      </c>
      <c r="N674" s="48">
        <f t="shared" si="291"/>
        <v>0</v>
      </c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  <c r="AA674" s="140"/>
      <c r="AB674" s="140"/>
      <c r="AC674" s="140"/>
      <c r="AD674" s="140"/>
      <c r="AE674" s="140"/>
    </row>
    <row r="675" spans="1:31" s="138" customFormat="1" ht="14.1" customHeight="1" outlineLevel="1" thickBot="1">
      <c r="A675" s="451" t="s">
        <v>499</v>
      </c>
      <c r="B675" s="451"/>
      <c r="C675" s="451"/>
      <c r="D675" s="451"/>
      <c r="E675" s="451"/>
      <c r="F675" s="451"/>
      <c r="G675" s="451"/>
      <c r="H675" s="451"/>
      <c r="I675" s="451"/>
      <c r="J675" s="451"/>
      <c r="K675" s="137"/>
      <c r="L675" s="62"/>
      <c r="M675" s="62"/>
      <c r="N675" s="62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  <c r="AA675" s="140"/>
      <c r="AB675" s="140"/>
      <c r="AC675" s="140"/>
      <c r="AD675" s="140"/>
      <c r="AE675" s="140"/>
    </row>
    <row r="676" spans="1:31" s="130" customFormat="1" ht="11.1" customHeight="1" outlineLevel="2">
      <c r="A676" s="47">
        <v>107190</v>
      </c>
      <c r="B676" s="406" t="s">
        <v>70</v>
      </c>
      <c r="C676" s="406"/>
      <c r="D676" s="406"/>
      <c r="E676" s="406"/>
      <c r="F676" s="47" t="s">
        <v>2</v>
      </c>
      <c r="G676" s="47">
        <v>800</v>
      </c>
      <c r="H676" s="95">
        <v>0</v>
      </c>
      <c r="I676" s="48">
        <f t="shared" ref="I676:I690" si="292">H676/1.031</f>
        <v>0</v>
      </c>
      <c r="J676" s="48">
        <f t="shared" ref="J676:J690" si="293">I676/1.0204</f>
        <v>0</v>
      </c>
      <c r="K676" s="129"/>
      <c r="L676" s="50">
        <f t="shared" ref="L676:L691" si="294">SUM(H676*K676)</f>
        <v>0</v>
      </c>
      <c r="M676" s="48">
        <f t="shared" ref="M676:M691" si="295">IF($L$8&gt;=30000,I676*K676,0)</f>
        <v>0</v>
      </c>
      <c r="N676" s="48">
        <f t="shared" ref="N676:N691" si="296">IF($L$8&gt;=100000,K676*J676,0)</f>
        <v>0</v>
      </c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  <c r="AA676" s="140"/>
      <c r="AB676" s="140"/>
      <c r="AC676" s="140"/>
      <c r="AD676" s="140"/>
      <c r="AE676" s="140"/>
    </row>
    <row r="677" spans="1:31" s="130" customFormat="1" ht="11.1" customHeight="1" outlineLevel="2">
      <c r="A677" s="47">
        <v>107191</v>
      </c>
      <c r="B677" s="406" t="s">
        <v>806</v>
      </c>
      <c r="C677" s="406"/>
      <c r="D677" s="406"/>
      <c r="E677" s="406"/>
      <c r="F677" s="47" t="s">
        <v>2</v>
      </c>
      <c r="G677" s="47">
        <v>500</v>
      </c>
      <c r="H677" s="95">
        <v>0</v>
      </c>
      <c r="I677" s="48">
        <f>H677/1.031</f>
        <v>0</v>
      </c>
      <c r="J677" s="48">
        <f>I677/1.0204</f>
        <v>0</v>
      </c>
      <c r="K677" s="131"/>
      <c r="L677" s="50">
        <f t="shared" si="294"/>
        <v>0</v>
      </c>
      <c r="M677" s="48">
        <f t="shared" si="295"/>
        <v>0</v>
      </c>
      <c r="N677" s="48">
        <f t="shared" si="296"/>
        <v>0</v>
      </c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  <c r="AA677" s="140"/>
      <c r="AB677" s="140"/>
      <c r="AC677" s="140"/>
      <c r="AD677" s="140"/>
      <c r="AE677" s="140"/>
    </row>
    <row r="678" spans="1:31" s="130" customFormat="1" ht="11.1" customHeight="1" outlineLevel="2">
      <c r="A678" s="47">
        <v>107192</v>
      </c>
      <c r="B678" s="406" t="s">
        <v>354</v>
      </c>
      <c r="C678" s="406"/>
      <c r="D678" s="406"/>
      <c r="E678" s="406"/>
      <c r="F678" s="47" t="s">
        <v>2</v>
      </c>
      <c r="G678" s="47">
        <v>500</v>
      </c>
      <c r="H678" s="95">
        <v>0</v>
      </c>
      <c r="I678" s="48">
        <f>H678/1.031</f>
        <v>0</v>
      </c>
      <c r="J678" s="48">
        <f>I678/1.0204</f>
        <v>0</v>
      </c>
      <c r="K678" s="131"/>
      <c r="L678" s="50">
        <f t="shared" si="294"/>
        <v>0</v>
      </c>
      <c r="M678" s="48">
        <f t="shared" si="295"/>
        <v>0</v>
      </c>
      <c r="N678" s="48">
        <f t="shared" si="296"/>
        <v>0</v>
      </c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  <c r="AA678" s="140"/>
      <c r="AB678" s="140"/>
      <c r="AC678" s="140"/>
      <c r="AD678" s="140"/>
      <c r="AE678" s="140"/>
    </row>
    <row r="679" spans="1:31" s="130" customFormat="1" ht="11.1" customHeight="1" outlineLevel="2">
      <c r="A679" s="47">
        <v>107193</v>
      </c>
      <c r="B679" s="406" t="s">
        <v>492</v>
      </c>
      <c r="C679" s="406"/>
      <c r="D679" s="406"/>
      <c r="E679" s="406"/>
      <c r="F679" s="47" t="s">
        <v>2</v>
      </c>
      <c r="G679" s="47">
        <v>500</v>
      </c>
      <c r="H679" s="95">
        <v>0</v>
      </c>
      <c r="I679" s="48">
        <f>H679/1.031</f>
        <v>0</v>
      </c>
      <c r="J679" s="48">
        <f>I679/1.0204</f>
        <v>0</v>
      </c>
      <c r="K679" s="131"/>
      <c r="L679" s="50">
        <f t="shared" si="294"/>
        <v>0</v>
      </c>
      <c r="M679" s="48">
        <f t="shared" si="295"/>
        <v>0</v>
      </c>
      <c r="N679" s="48">
        <f t="shared" si="296"/>
        <v>0</v>
      </c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  <c r="AA679" s="140"/>
      <c r="AB679" s="140"/>
      <c r="AC679" s="140"/>
      <c r="AD679" s="140"/>
      <c r="AE679" s="140"/>
    </row>
    <row r="680" spans="1:31" s="130" customFormat="1" ht="11.1" customHeight="1" outlineLevel="2">
      <c r="A680" s="47">
        <v>107194</v>
      </c>
      <c r="B680" s="406" t="s">
        <v>69</v>
      </c>
      <c r="C680" s="406"/>
      <c r="D680" s="406"/>
      <c r="E680" s="406"/>
      <c r="F680" s="47" t="s">
        <v>2</v>
      </c>
      <c r="G680" s="47">
        <v>400</v>
      </c>
      <c r="H680" s="95">
        <v>0</v>
      </c>
      <c r="I680" s="48">
        <f t="shared" si="292"/>
        <v>0</v>
      </c>
      <c r="J680" s="48">
        <f t="shared" si="293"/>
        <v>0</v>
      </c>
      <c r="K680" s="131"/>
      <c r="L680" s="50">
        <f t="shared" si="294"/>
        <v>0</v>
      </c>
      <c r="M680" s="48">
        <f t="shared" si="295"/>
        <v>0</v>
      </c>
      <c r="N680" s="48">
        <f t="shared" si="296"/>
        <v>0</v>
      </c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  <c r="AA680" s="140"/>
      <c r="AB680" s="140"/>
      <c r="AC680" s="140"/>
      <c r="AD680" s="140"/>
      <c r="AE680" s="140"/>
    </row>
    <row r="681" spans="1:31" s="130" customFormat="1" ht="11.1" customHeight="1" outlineLevel="2">
      <c r="A681" s="47">
        <v>107195</v>
      </c>
      <c r="B681" s="406" t="s">
        <v>92</v>
      </c>
      <c r="C681" s="406"/>
      <c r="D681" s="406"/>
      <c r="E681" s="406"/>
      <c r="F681" s="47" t="s">
        <v>2</v>
      </c>
      <c r="G681" s="47">
        <v>300</v>
      </c>
      <c r="H681" s="95">
        <v>7.3</v>
      </c>
      <c r="I681" s="48">
        <f t="shared" si="292"/>
        <v>7.0805043646944714</v>
      </c>
      <c r="J681" s="48">
        <f t="shared" si="293"/>
        <v>6.9389497889988938</v>
      </c>
      <c r="K681" s="131"/>
      <c r="L681" s="50">
        <f t="shared" si="294"/>
        <v>0</v>
      </c>
      <c r="M681" s="48">
        <f t="shared" si="295"/>
        <v>0</v>
      </c>
      <c r="N681" s="48">
        <f t="shared" si="296"/>
        <v>0</v>
      </c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  <c r="AA681" s="140"/>
      <c r="AB681" s="140"/>
      <c r="AC681" s="140"/>
      <c r="AD681" s="140"/>
      <c r="AE681" s="140"/>
    </row>
    <row r="682" spans="1:31" s="130" customFormat="1" ht="11.1" customHeight="1" outlineLevel="2">
      <c r="A682" s="47">
        <v>107196</v>
      </c>
      <c r="B682" s="406" t="s">
        <v>1452</v>
      </c>
      <c r="C682" s="406"/>
      <c r="D682" s="406"/>
      <c r="E682" s="406"/>
      <c r="F682" s="47" t="s">
        <v>2</v>
      </c>
      <c r="G682" s="47">
        <v>300</v>
      </c>
      <c r="H682" s="95">
        <v>4.5</v>
      </c>
      <c r="I682" s="48">
        <f t="shared" si="292"/>
        <v>4.3646944713870033</v>
      </c>
      <c r="J682" s="48">
        <f t="shared" si="293"/>
        <v>4.2774348014376748</v>
      </c>
      <c r="K682" s="131"/>
      <c r="L682" s="50">
        <f t="shared" si="294"/>
        <v>0</v>
      </c>
      <c r="M682" s="48">
        <f t="shared" si="295"/>
        <v>0</v>
      </c>
      <c r="N682" s="48">
        <f t="shared" si="296"/>
        <v>0</v>
      </c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  <c r="AA682" s="140"/>
      <c r="AB682" s="140"/>
      <c r="AC682" s="140"/>
      <c r="AD682" s="140"/>
      <c r="AE682" s="140"/>
    </row>
    <row r="683" spans="1:31" s="130" customFormat="1" ht="11.1" customHeight="1" outlineLevel="2">
      <c r="A683" s="47">
        <v>107197</v>
      </c>
      <c r="B683" s="406" t="s">
        <v>355</v>
      </c>
      <c r="C683" s="406"/>
      <c r="D683" s="406"/>
      <c r="E683" s="406"/>
      <c r="F683" s="47" t="s">
        <v>2</v>
      </c>
      <c r="G683" s="47">
        <v>400</v>
      </c>
      <c r="H683" s="95">
        <v>0</v>
      </c>
      <c r="I683" s="48">
        <f>H683/1.031</f>
        <v>0</v>
      </c>
      <c r="J683" s="48">
        <f>I683/1.0204</f>
        <v>0</v>
      </c>
      <c r="K683" s="131"/>
      <c r="L683" s="50">
        <f t="shared" si="294"/>
        <v>0</v>
      </c>
      <c r="M683" s="48">
        <f t="shared" si="295"/>
        <v>0</v>
      </c>
      <c r="N683" s="48">
        <f t="shared" si="296"/>
        <v>0</v>
      </c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  <c r="AA683" s="140"/>
      <c r="AB683" s="140"/>
      <c r="AC683" s="140"/>
      <c r="AD683" s="140"/>
      <c r="AE683" s="140"/>
    </row>
    <row r="684" spans="1:31" s="130" customFormat="1" ht="11.1" customHeight="1" outlineLevel="2">
      <c r="A684" s="47">
        <v>107198</v>
      </c>
      <c r="B684" s="406" t="s">
        <v>195</v>
      </c>
      <c r="C684" s="406"/>
      <c r="D684" s="406"/>
      <c r="E684" s="406"/>
      <c r="F684" s="47" t="s">
        <v>2</v>
      </c>
      <c r="G684" s="47">
        <v>150</v>
      </c>
      <c r="H684" s="95">
        <v>0</v>
      </c>
      <c r="I684" s="48">
        <f t="shared" si="292"/>
        <v>0</v>
      </c>
      <c r="J684" s="48">
        <f t="shared" si="293"/>
        <v>0</v>
      </c>
      <c r="K684" s="131"/>
      <c r="L684" s="50">
        <f t="shared" si="294"/>
        <v>0</v>
      </c>
      <c r="M684" s="48">
        <f t="shared" si="295"/>
        <v>0</v>
      </c>
      <c r="N684" s="48">
        <f t="shared" si="296"/>
        <v>0</v>
      </c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  <c r="AA684" s="140"/>
      <c r="AB684" s="140"/>
      <c r="AC684" s="140"/>
      <c r="AD684" s="140"/>
      <c r="AE684" s="140"/>
    </row>
    <row r="685" spans="1:31" s="130" customFormat="1" ht="11.1" customHeight="1" outlineLevel="2">
      <c r="A685" s="47">
        <v>107199</v>
      </c>
      <c r="B685" s="406" t="s">
        <v>807</v>
      </c>
      <c r="C685" s="406"/>
      <c r="D685" s="406"/>
      <c r="E685" s="406"/>
      <c r="F685" s="47" t="s">
        <v>2</v>
      </c>
      <c r="G685" s="47">
        <v>150</v>
      </c>
      <c r="H685" s="95">
        <v>0</v>
      </c>
      <c r="I685" s="48">
        <f>H685/1.031</f>
        <v>0</v>
      </c>
      <c r="J685" s="48">
        <f>I685/1.0204</f>
        <v>0</v>
      </c>
      <c r="K685" s="131"/>
      <c r="L685" s="50">
        <f t="shared" si="294"/>
        <v>0</v>
      </c>
      <c r="M685" s="48">
        <f t="shared" si="295"/>
        <v>0</v>
      </c>
      <c r="N685" s="48">
        <f t="shared" si="296"/>
        <v>0</v>
      </c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  <c r="AA685" s="140"/>
      <c r="AB685" s="140"/>
      <c r="AC685" s="140"/>
      <c r="AD685" s="140"/>
      <c r="AE685" s="140"/>
    </row>
    <row r="686" spans="1:31" s="130" customFormat="1" ht="11.1" customHeight="1" outlineLevel="2">
      <c r="A686" s="47">
        <v>107200</v>
      </c>
      <c r="B686" s="406" t="s">
        <v>82</v>
      </c>
      <c r="C686" s="406"/>
      <c r="D686" s="406"/>
      <c r="E686" s="406"/>
      <c r="F686" s="47" t="s">
        <v>2</v>
      </c>
      <c r="G686" s="47">
        <v>200</v>
      </c>
      <c r="H686" s="95">
        <v>14</v>
      </c>
      <c r="I686" s="48">
        <f t="shared" si="292"/>
        <v>13.579049466537343</v>
      </c>
      <c r="J686" s="48">
        <f t="shared" si="293"/>
        <v>13.3075749378061</v>
      </c>
      <c r="K686" s="131"/>
      <c r="L686" s="50">
        <f t="shared" si="294"/>
        <v>0</v>
      </c>
      <c r="M686" s="48">
        <f t="shared" si="295"/>
        <v>0</v>
      </c>
      <c r="N686" s="48">
        <f t="shared" si="296"/>
        <v>0</v>
      </c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  <c r="AA686" s="140"/>
      <c r="AB686" s="140"/>
      <c r="AC686" s="140"/>
      <c r="AD686" s="140"/>
      <c r="AE686" s="140"/>
    </row>
    <row r="687" spans="1:31" s="130" customFormat="1" ht="11.1" customHeight="1" outlineLevel="2">
      <c r="A687" s="47">
        <v>107201</v>
      </c>
      <c r="B687" s="406" t="s">
        <v>1453</v>
      </c>
      <c r="C687" s="406"/>
      <c r="D687" s="406"/>
      <c r="E687" s="406"/>
      <c r="F687" s="47" t="s">
        <v>2</v>
      </c>
      <c r="G687" s="47">
        <v>60</v>
      </c>
      <c r="H687" s="95">
        <v>0</v>
      </c>
      <c r="I687" s="48">
        <f>H687/1.031</f>
        <v>0</v>
      </c>
      <c r="J687" s="48">
        <f>I687/1.0204</f>
        <v>0</v>
      </c>
      <c r="K687" s="131"/>
      <c r="L687" s="50">
        <f t="shared" si="294"/>
        <v>0</v>
      </c>
      <c r="M687" s="48">
        <f t="shared" si="295"/>
        <v>0</v>
      </c>
      <c r="N687" s="48">
        <f t="shared" si="296"/>
        <v>0</v>
      </c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  <c r="AA687" s="140"/>
      <c r="AB687" s="140"/>
      <c r="AC687" s="140"/>
      <c r="AD687" s="140"/>
      <c r="AE687" s="140"/>
    </row>
    <row r="688" spans="1:31" s="130" customFormat="1" ht="11.1" customHeight="1" outlineLevel="2">
      <c r="A688" s="47">
        <v>107202</v>
      </c>
      <c r="B688" s="406" t="s">
        <v>1880</v>
      </c>
      <c r="C688" s="406"/>
      <c r="D688" s="406"/>
      <c r="E688" s="406"/>
      <c r="F688" s="47" t="s">
        <v>2</v>
      </c>
      <c r="G688" s="183">
        <v>100</v>
      </c>
      <c r="H688" s="95">
        <v>16.5</v>
      </c>
      <c r="I688" s="48">
        <f t="shared" si="292"/>
        <v>16.003879728419012</v>
      </c>
      <c r="J688" s="48">
        <f t="shared" si="293"/>
        <v>15.683927605271474</v>
      </c>
      <c r="K688" s="131"/>
      <c r="L688" s="50">
        <f t="shared" si="294"/>
        <v>0</v>
      </c>
      <c r="M688" s="48">
        <f t="shared" si="295"/>
        <v>0</v>
      </c>
      <c r="N688" s="48">
        <f t="shared" si="296"/>
        <v>0</v>
      </c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  <c r="AA688" s="140"/>
      <c r="AB688" s="140"/>
      <c r="AC688" s="140"/>
      <c r="AD688" s="140"/>
      <c r="AE688" s="140"/>
    </row>
    <row r="689" spans="1:31" s="130" customFormat="1" ht="11.1" customHeight="1" outlineLevel="2">
      <c r="A689" s="47">
        <v>107203</v>
      </c>
      <c r="B689" s="406" t="s">
        <v>808</v>
      </c>
      <c r="C689" s="406"/>
      <c r="D689" s="406"/>
      <c r="E689" s="406"/>
      <c r="F689" s="47" t="s">
        <v>2</v>
      </c>
      <c r="G689" s="183">
        <v>100</v>
      </c>
      <c r="H689" s="95">
        <v>0</v>
      </c>
      <c r="I689" s="48">
        <f>H689/1.031</f>
        <v>0</v>
      </c>
      <c r="J689" s="48">
        <f>I689/1.0204</f>
        <v>0</v>
      </c>
      <c r="K689" s="131"/>
      <c r="L689" s="50">
        <f t="shared" si="294"/>
        <v>0</v>
      </c>
      <c r="M689" s="48">
        <f t="shared" si="295"/>
        <v>0</v>
      </c>
      <c r="N689" s="48">
        <f t="shared" si="296"/>
        <v>0</v>
      </c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  <c r="AA689" s="140"/>
      <c r="AB689" s="140"/>
      <c r="AC689" s="140"/>
      <c r="AD689" s="140"/>
      <c r="AE689" s="140"/>
    </row>
    <row r="690" spans="1:31" s="130" customFormat="1" ht="11.1" customHeight="1" outlineLevel="2">
      <c r="A690" s="47">
        <v>107204</v>
      </c>
      <c r="B690" s="405" t="s">
        <v>1463</v>
      </c>
      <c r="C690" s="405"/>
      <c r="D690" s="405"/>
      <c r="E690" s="405"/>
      <c r="F690" s="47" t="s">
        <v>2</v>
      </c>
      <c r="G690" s="47">
        <v>40</v>
      </c>
      <c r="H690" s="95">
        <v>29</v>
      </c>
      <c r="I690" s="48">
        <f t="shared" si="292"/>
        <v>28.128031037827355</v>
      </c>
      <c r="J690" s="48">
        <f t="shared" si="293"/>
        <v>27.565690942598351</v>
      </c>
      <c r="K690" s="131"/>
      <c r="L690" s="50">
        <f t="shared" si="294"/>
        <v>0</v>
      </c>
      <c r="M690" s="48">
        <f t="shared" si="295"/>
        <v>0</v>
      </c>
      <c r="N690" s="48">
        <f t="shared" si="296"/>
        <v>0</v>
      </c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  <c r="AA690" s="140"/>
      <c r="AB690" s="140"/>
      <c r="AC690" s="140"/>
      <c r="AD690" s="140"/>
      <c r="AE690" s="140"/>
    </row>
    <row r="691" spans="1:31" s="141" customFormat="1" ht="11.1" customHeight="1" outlineLevel="2" thickBot="1">
      <c r="A691" s="52">
        <v>107205</v>
      </c>
      <c r="B691" s="406" t="s">
        <v>358</v>
      </c>
      <c r="C691" s="406"/>
      <c r="D691" s="406"/>
      <c r="E691" s="406"/>
      <c r="F691" s="52" t="s">
        <v>2</v>
      </c>
      <c r="G691" s="52">
        <v>800</v>
      </c>
      <c r="H691" s="96">
        <v>12.5</v>
      </c>
      <c r="I691" s="53">
        <f>H691/1.031</f>
        <v>12.124151309408342</v>
      </c>
      <c r="J691" s="53">
        <f>I691/1.0204</f>
        <v>11.881763337326873</v>
      </c>
      <c r="K691" s="143"/>
      <c r="L691" s="56">
        <f t="shared" si="294"/>
        <v>0</v>
      </c>
      <c r="M691" s="53">
        <f t="shared" si="295"/>
        <v>0</v>
      </c>
      <c r="N691" s="53">
        <f t="shared" si="296"/>
        <v>0</v>
      </c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  <c r="AA691" s="140"/>
      <c r="AB691" s="140"/>
      <c r="AC691" s="140"/>
      <c r="AD691" s="140"/>
      <c r="AE691" s="140"/>
    </row>
    <row r="692" spans="1:31" s="138" customFormat="1" ht="14.1" customHeight="1" outlineLevel="1" thickBot="1">
      <c r="A692" s="450" t="s">
        <v>501</v>
      </c>
      <c r="B692" s="450"/>
      <c r="C692" s="450"/>
      <c r="D692" s="450"/>
      <c r="E692" s="450"/>
      <c r="F692" s="450"/>
      <c r="G692" s="450"/>
      <c r="H692" s="450"/>
      <c r="I692" s="450"/>
      <c r="J692" s="450"/>
      <c r="K692" s="137"/>
      <c r="L692" s="62"/>
      <c r="M692" s="62"/>
      <c r="N692" s="62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  <c r="AA692" s="140"/>
      <c r="AB692" s="140"/>
      <c r="AC692" s="140"/>
      <c r="AD692" s="140"/>
      <c r="AE692" s="140"/>
    </row>
    <row r="693" spans="1:31" s="138" customFormat="1" ht="11.1" customHeight="1" outlineLevel="2">
      <c r="A693" s="47">
        <v>107229</v>
      </c>
      <c r="B693" s="445" t="s">
        <v>1091</v>
      </c>
      <c r="C693" s="446"/>
      <c r="D693" s="446"/>
      <c r="E693" s="447"/>
      <c r="F693" s="47" t="s">
        <v>2</v>
      </c>
      <c r="G693" s="244">
        <v>300</v>
      </c>
      <c r="H693" s="95">
        <v>7</v>
      </c>
      <c r="I693" s="48">
        <f>H693/1.031</f>
        <v>6.7895247332686717</v>
      </c>
      <c r="J693" s="188">
        <f>I693/1.0204</f>
        <v>6.6537874689030501</v>
      </c>
      <c r="K693" s="129"/>
      <c r="L693" s="49">
        <f>SUM(H693*K693)</f>
        <v>0</v>
      </c>
      <c r="M693" s="48">
        <f>IF($L$8&gt;=30000,I693*K693,0)</f>
        <v>0</v>
      </c>
      <c r="N693" s="48">
        <f>IF($L$8&gt;=100000,K693*J693,0)</f>
        <v>0</v>
      </c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  <c r="AA693" s="140"/>
      <c r="AB693" s="140"/>
      <c r="AC693" s="140"/>
      <c r="AD693" s="140"/>
      <c r="AE693" s="140"/>
    </row>
    <row r="694" spans="1:31" s="138" customFormat="1" ht="11.1" customHeight="1" outlineLevel="2">
      <c r="A694" s="47">
        <v>107230</v>
      </c>
      <c r="B694" s="445" t="s">
        <v>1092</v>
      </c>
      <c r="C694" s="446"/>
      <c r="D694" s="446"/>
      <c r="E694" s="447"/>
      <c r="F694" s="241" t="s">
        <v>2</v>
      </c>
      <c r="G694" s="244">
        <v>300</v>
      </c>
      <c r="H694" s="95">
        <v>7</v>
      </c>
      <c r="I694" s="48">
        <f>H694/1.031</f>
        <v>6.7895247332686717</v>
      </c>
      <c r="J694" s="188">
        <f>I694/1.0204</f>
        <v>6.6537874689030501</v>
      </c>
      <c r="K694" s="131"/>
      <c r="L694" s="49">
        <f>SUM(H694*K694)</f>
        <v>0</v>
      </c>
      <c r="M694" s="48">
        <f>IF($L$8&gt;=30000,I694*K694,0)</f>
        <v>0</v>
      </c>
      <c r="N694" s="48">
        <f>IF($L$8&gt;=100000,K694*J694,0)</f>
        <v>0</v>
      </c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  <c r="AA694" s="140"/>
      <c r="AB694" s="140"/>
      <c r="AC694" s="140"/>
      <c r="AD694" s="140"/>
      <c r="AE694" s="140"/>
    </row>
    <row r="695" spans="1:31" s="138" customFormat="1" ht="11.1" customHeight="1" outlineLevel="2">
      <c r="A695" s="47">
        <v>107231</v>
      </c>
      <c r="B695" s="445" t="s">
        <v>1093</v>
      </c>
      <c r="C695" s="446"/>
      <c r="D695" s="446"/>
      <c r="E695" s="447"/>
      <c r="F695" s="241" t="s">
        <v>2</v>
      </c>
      <c r="G695" s="244">
        <v>250</v>
      </c>
      <c r="H695" s="95">
        <v>11.5</v>
      </c>
      <c r="I695" s="48">
        <f>H695/1.031</f>
        <v>11.154219204655675</v>
      </c>
      <c r="J695" s="188">
        <f>I695/1.0204</f>
        <v>10.931222270340724</v>
      </c>
      <c r="K695" s="131"/>
      <c r="L695" s="49">
        <f>SUM(H695*K695)</f>
        <v>0</v>
      </c>
      <c r="M695" s="48">
        <f>IF($L$8&gt;=30000,I695*K695,0)</f>
        <v>0</v>
      </c>
      <c r="N695" s="48">
        <f>IF($L$8&gt;=100000,K695*J695,0)</f>
        <v>0</v>
      </c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  <c r="AA695" s="140"/>
      <c r="AB695" s="140"/>
      <c r="AC695" s="140"/>
      <c r="AD695" s="140"/>
      <c r="AE695" s="140"/>
    </row>
    <row r="696" spans="1:31" s="138" customFormat="1" ht="11.1" customHeight="1" outlineLevel="2">
      <c r="A696" s="47">
        <v>107232</v>
      </c>
      <c r="B696" s="445" t="s">
        <v>1094</v>
      </c>
      <c r="C696" s="446"/>
      <c r="D696" s="446"/>
      <c r="E696" s="447"/>
      <c r="F696" s="241" t="s">
        <v>2</v>
      </c>
      <c r="G696" s="244">
        <v>250</v>
      </c>
      <c r="H696" s="242">
        <v>11.5</v>
      </c>
      <c r="I696" s="243">
        <f>H696/1.031</f>
        <v>11.154219204655675</v>
      </c>
      <c r="J696" s="246">
        <f>I696/1.0204</f>
        <v>10.931222270340724</v>
      </c>
      <c r="K696" s="135"/>
      <c r="L696" s="247">
        <f>SUM(H696*K696)</f>
        <v>0</v>
      </c>
      <c r="M696" s="243">
        <f>IF($L$8&gt;=30000,I696*K696,0)</f>
        <v>0</v>
      </c>
      <c r="N696" s="243">
        <f>IF($L$8&gt;=100000,K696*J696,0)</f>
        <v>0</v>
      </c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  <c r="AA696" s="140"/>
      <c r="AB696" s="140"/>
      <c r="AC696" s="140"/>
      <c r="AD696" s="140"/>
      <c r="AE696" s="140"/>
    </row>
    <row r="697" spans="1:31" s="138" customFormat="1" ht="11.1" customHeight="1" outlineLevel="2">
      <c r="A697" s="47">
        <v>107233</v>
      </c>
      <c r="B697" s="445" t="s">
        <v>1095</v>
      </c>
      <c r="C697" s="446"/>
      <c r="D697" s="446"/>
      <c r="E697" s="447"/>
      <c r="F697" s="241" t="s">
        <v>2</v>
      </c>
      <c r="G697" s="245">
        <v>100</v>
      </c>
      <c r="H697" s="242">
        <v>21</v>
      </c>
      <c r="I697" s="243">
        <f>H697/1.031</f>
        <v>20.368574199806016</v>
      </c>
      <c r="J697" s="246">
        <f>I697/1.0204</f>
        <v>19.961362406709149</v>
      </c>
      <c r="K697" s="135"/>
      <c r="L697" s="247">
        <f>SUM(H697*K697)</f>
        <v>0</v>
      </c>
      <c r="M697" s="243">
        <f>IF($L$8&gt;=30000,I697*K697,0)</f>
        <v>0</v>
      </c>
      <c r="N697" s="243">
        <f>IF($L$8&gt;=100000,K697*J697,0)</f>
        <v>0</v>
      </c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  <c r="AA697" s="140"/>
      <c r="AB697" s="140"/>
      <c r="AC697" s="140"/>
      <c r="AD697" s="140"/>
      <c r="AE697" s="140"/>
    </row>
    <row r="698" spans="1:31" s="130" customFormat="1" ht="11.1" customHeight="1" outlineLevel="2">
      <c r="A698" s="241">
        <v>107206</v>
      </c>
      <c r="B698" s="448" t="s">
        <v>72</v>
      </c>
      <c r="C698" s="448"/>
      <c r="D698" s="448"/>
      <c r="E698" s="448"/>
      <c r="F698" s="241" t="s">
        <v>2</v>
      </c>
      <c r="G698" s="241">
        <v>300</v>
      </c>
      <c r="H698" s="242">
        <v>0</v>
      </c>
      <c r="I698" s="243">
        <f t="shared" ref="I698:I713" si="297">H698/1.031</f>
        <v>0</v>
      </c>
      <c r="J698" s="246">
        <f t="shared" ref="J698:J713" si="298">I698/1.0204</f>
        <v>0</v>
      </c>
      <c r="K698" s="135"/>
      <c r="L698" s="247">
        <f t="shared" ref="L698:L713" si="299">SUM(H698*K698)</f>
        <v>0</v>
      </c>
      <c r="M698" s="243">
        <f t="shared" ref="M698:M713" si="300">IF($L$8&gt;=30000,I698*K698,0)</f>
        <v>0</v>
      </c>
      <c r="N698" s="243">
        <f t="shared" ref="N698:N713" si="301">IF($L$8&gt;=100000,K698*J698,0)</f>
        <v>0</v>
      </c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  <c r="AA698" s="140"/>
      <c r="AB698" s="140"/>
      <c r="AC698" s="140"/>
      <c r="AD698" s="140"/>
      <c r="AE698" s="140"/>
    </row>
    <row r="699" spans="1:31" s="130" customFormat="1" ht="11.1" customHeight="1" outlineLevel="2">
      <c r="A699" s="47">
        <v>107207</v>
      </c>
      <c r="B699" s="406" t="s">
        <v>131</v>
      </c>
      <c r="C699" s="406"/>
      <c r="D699" s="406"/>
      <c r="E699" s="406"/>
      <c r="F699" s="47" t="s">
        <v>2</v>
      </c>
      <c r="G699" s="47">
        <v>350</v>
      </c>
      <c r="H699" s="242">
        <v>0</v>
      </c>
      <c r="I699" s="48">
        <f t="shared" si="297"/>
        <v>0</v>
      </c>
      <c r="J699" s="188">
        <f t="shared" si="298"/>
        <v>0</v>
      </c>
      <c r="K699" s="131"/>
      <c r="L699" s="49">
        <f t="shared" si="299"/>
        <v>0</v>
      </c>
      <c r="M699" s="48">
        <f t="shared" si="300"/>
        <v>0</v>
      </c>
      <c r="N699" s="48">
        <f t="shared" si="301"/>
        <v>0</v>
      </c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  <c r="AA699" s="140"/>
      <c r="AB699" s="140"/>
      <c r="AC699" s="140"/>
      <c r="AD699" s="140"/>
      <c r="AE699" s="140"/>
    </row>
    <row r="700" spans="1:31" s="130" customFormat="1" ht="11.1" customHeight="1" outlineLevel="2">
      <c r="A700" s="47">
        <v>107208</v>
      </c>
      <c r="B700" s="406" t="s">
        <v>132</v>
      </c>
      <c r="C700" s="406"/>
      <c r="D700" s="406"/>
      <c r="E700" s="406"/>
      <c r="F700" s="47" t="s">
        <v>2</v>
      </c>
      <c r="G700" s="47">
        <v>350</v>
      </c>
      <c r="H700" s="242">
        <v>0</v>
      </c>
      <c r="I700" s="48">
        <f t="shared" si="297"/>
        <v>0</v>
      </c>
      <c r="J700" s="188">
        <f t="shared" si="298"/>
        <v>0</v>
      </c>
      <c r="K700" s="131"/>
      <c r="L700" s="49">
        <f t="shared" si="299"/>
        <v>0</v>
      </c>
      <c r="M700" s="48">
        <f t="shared" si="300"/>
        <v>0</v>
      </c>
      <c r="N700" s="48">
        <f t="shared" si="301"/>
        <v>0</v>
      </c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  <c r="AA700" s="140"/>
      <c r="AB700" s="140"/>
      <c r="AC700" s="140"/>
      <c r="AD700" s="140"/>
      <c r="AE700" s="140"/>
    </row>
    <row r="701" spans="1:31" s="130" customFormat="1" ht="11.1" customHeight="1" outlineLevel="2">
      <c r="A701" s="47">
        <v>107209</v>
      </c>
      <c r="B701" s="406" t="s">
        <v>133</v>
      </c>
      <c r="C701" s="406"/>
      <c r="D701" s="406"/>
      <c r="E701" s="406"/>
      <c r="F701" s="47" t="s">
        <v>2</v>
      </c>
      <c r="G701" s="47">
        <v>350</v>
      </c>
      <c r="H701" s="242">
        <v>0</v>
      </c>
      <c r="I701" s="48">
        <f t="shared" si="297"/>
        <v>0</v>
      </c>
      <c r="J701" s="188">
        <f t="shared" si="298"/>
        <v>0</v>
      </c>
      <c r="K701" s="131"/>
      <c r="L701" s="49">
        <f t="shared" si="299"/>
        <v>0</v>
      </c>
      <c r="M701" s="48">
        <f t="shared" si="300"/>
        <v>0</v>
      </c>
      <c r="N701" s="48">
        <f t="shared" si="301"/>
        <v>0</v>
      </c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  <c r="AA701" s="140"/>
      <c r="AB701" s="140"/>
      <c r="AC701" s="140"/>
      <c r="AD701" s="140"/>
      <c r="AE701" s="140"/>
    </row>
    <row r="702" spans="1:31" s="130" customFormat="1" ht="11.1" customHeight="1" outlineLevel="2">
      <c r="A702" s="47">
        <v>107210</v>
      </c>
      <c r="B702" s="406" t="s">
        <v>134</v>
      </c>
      <c r="C702" s="406"/>
      <c r="D702" s="406"/>
      <c r="E702" s="406"/>
      <c r="F702" s="47" t="s">
        <v>2</v>
      </c>
      <c r="G702" s="47">
        <v>350</v>
      </c>
      <c r="H702" s="242">
        <v>0</v>
      </c>
      <c r="I702" s="48">
        <f t="shared" si="297"/>
        <v>0</v>
      </c>
      <c r="J702" s="188">
        <f t="shared" si="298"/>
        <v>0</v>
      </c>
      <c r="K702" s="132"/>
      <c r="L702" s="51">
        <f t="shared" si="299"/>
        <v>0</v>
      </c>
      <c r="M702" s="48">
        <f t="shared" si="300"/>
        <v>0</v>
      </c>
      <c r="N702" s="48">
        <f t="shared" si="301"/>
        <v>0</v>
      </c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  <c r="AA702" s="140"/>
      <c r="AB702" s="140"/>
      <c r="AC702" s="140"/>
      <c r="AD702" s="140"/>
      <c r="AE702" s="140"/>
    </row>
    <row r="703" spans="1:31" s="130" customFormat="1" ht="11.1" customHeight="1" outlineLevel="2">
      <c r="A703" s="47"/>
      <c r="B703" s="459" t="s">
        <v>1473</v>
      </c>
      <c r="C703" s="460"/>
      <c r="D703" s="460"/>
      <c r="E703" s="461"/>
      <c r="F703" s="47" t="s">
        <v>2</v>
      </c>
      <c r="G703" s="47">
        <v>500</v>
      </c>
      <c r="H703" s="95">
        <v>5.2</v>
      </c>
      <c r="I703" s="48">
        <f t="shared" si="297"/>
        <v>5.0436469447138705</v>
      </c>
      <c r="J703" s="188">
        <f t="shared" si="298"/>
        <v>4.9428135483279796</v>
      </c>
      <c r="K703" s="132"/>
      <c r="L703" s="51">
        <f t="shared" si="299"/>
        <v>0</v>
      </c>
      <c r="M703" s="48">
        <f t="shared" si="300"/>
        <v>0</v>
      </c>
      <c r="N703" s="48">
        <f t="shared" si="301"/>
        <v>0</v>
      </c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  <c r="AA703" s="140"/>
      <c r="AB703" s="140"/>
      <c r="AC703" s="140"/>
      <c r="AD703" s="140"/>
      <c r="AE703" s="140"/>
    </row>
    <row r="704" spans="1:31" s="130" customFormat="1" ht="11.1" customHeight="1" outlineLevel="2">
      <c r="A704" s="47">
        <v>107211</v>
      </c>
      <c r="B704" s="406" t="s">
        <v>71</v>
      </c>
      <c r="C704" s="406"/>
      <c r="D704" s="406"/>
      <c r="E704" s="406"/>
      <c r="F704" s="47" t="s">
        <v>2</v>
      </c>
      <c r="G704" s="47">
        <v>500</v>
      </c>
      <c r="H704" s="95">
        <v>6</v>
      </c>
      <c r="I704" s="48">
        <f t="shared" si="297"/>
        <v>5.8195926285160047</v>
      </c>
      <c r="J704" s="188">
        <f t="shared" si="298"/>
        <v>5.7032464019168998</v>
      </c>
      <c r="K704" s="131"/>
      <c r="L704" s="49">
        <f t="shared" si="299"/>
        <v>0</v>
      </c>
      <c r="M704" s="48">
        <f t="shared" si="300"/>
        <v>0</v>
      </c>
      <c r="N704" s="48">
        <f t="shared" si="301"/>
        <v>0</v>
      </c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  <c r="AA704" s="140"/>
      <c r="AB704" s="140"/>
      <c r="AC704" s="140"/>
      <c r="AD704" s="140"/>
      <c r="AE704" s="140"/>
    </row>
    <row r="705" spans="1:31" s="130" customFormat="1" ht="11.1" customHeight="1" outlineLevel="2">
      <c r="A705" s="47">
        <v>170211</v>
      </c>
      <c r="B705" s="406" t="s">
        <v>1834</v>
      </c>
      <c r="C705" s="406"/>
      <c r="D705" s="406"/>
      <c r="E705" s="406"/>
      <c r="F705" s="47" t="s">
        <v>2</v>
      </c>
      <c r="G705" s="47">
        <v>500</v>
      </c>
      <c r="H705" s="95">
        <v>5.8</v>
      </c>
      <c r="I705" s="48">
        <f t="shared" ref="I705" si="302">H705/1.031</f>
        <v>5.6256062075654709</v>
      </c>
      <c r="J705" s="188">
        <f t="shared" ref="J705" si="303">I705/1.0204</f>
        <v>5.5131381885196697</v>
      </c>
      <c r="K705" s="131"/>
      <c r="L705" s="49">
        <f t="shared" ref="L705" si="304">SUM(H705*K705)</f>
        <v>0</v>
      </c>
      <c r="M705" s="48">
        <f t="shared" ref="M705" si="305">IF($L$8&gt;=30000,I705*K705,0)</f>
        <v>0</v>
      </c>
      <c r="N705" s="48">
        <f t="shared" ref="N705" si="306">IF($L$8&gt;=100000,K705*J705,0)</f>
        <v>0</v>
      </c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  <c r="AA705" s="140"/>
      <c r="AB705" s="140"/>
      <c r="AC705" s="140"/>
      <c r="AD705" s="140"/>
      <c r="AE705" s="140"/>
    </row>
    <row r="706" spans="1:31" s="130" customFormat="1" ht="11.1" customHeight="1" outlineLevel="2">
      <c r="A706" s="47">
        <v>107212</v>
      </c>
      <c r="B706" s="406" t="s">
        <v>1825</v>
      </c>
      <c r="C706" s="406"/>
      <c r="D706" s="406"/>
      <c r="E706" s="406"/>
      <c r="F706" s="47" t="s">
        <v>2</v>
      </c>
      <c r="G706" s="47">
        <v>500</v>
      </c>
      <c r="H706" s="95">
        <v>5.8</v>
      </c>
      <c r="I706" s="48">
        <f t="shared" si="297"/>
        <v>5.6256062075654709</v>
      </c>
      <c r="J706" s="188">
        <f t="shared" si="298"/>
        <v>5.5131381885196697</v>
      </c>
      <c r="K706" s="135"/>
      <c r="L706" s="247">
        <f t="shared" si="299"/>
        <v>0</v>
      </c>
      <c r="M706" s="48">
        <f t="shared" si="300"/>
        <v>0</v>
      </c>
      <c r="N706" s="48">
        <f t="shared" si="301"/>
        <v>0</v>
      </c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  <c r="AA706" s="140"/>
      <c r="AB706" s="140"/>
      <c r="AC706" s="140"/>
      <c r="AD706" s="140"/>
      <c r="AE706" s="140"/>
    </row>
    <row r="707" spans="1:31" s="130" customFormat="1" ht="11.1" customHeight="1" outlineLevel="2">
      <c r="A707" s="47">
        <v>107213</v>
      </c>
      <c r="B707" s="406" t="s">
        <v>359</v>
      </c>
      <c r="C707" s="406"/>
      <c r="D707" s="406"/>
      <c r="E707" s="406"/>
      <c r="F707" s="47" t="s">
        <v>2</v>
      </c>
      <c r="G707" s="47">
        <v>500</v>
      </c>
      <c r="H707" s="95">
        <v>0</v>
      </c>
      <c r="I707" s="48">
        <f t="shared" si="297"/>
        <v>0</v>
      </c>
      <c r="J707" s="188">
        <f t="shared" si="298"/>
        <v>0</v>
      </c>
      <c r="K707" s="135"/>
      <c r="L707" s="247">
        <f t="shared" si="299"/>
        <v>0</v>
      </c>
      <c r="M707" s="48">
        <f t="shared" si="300"/>
        <v>0</v>
      </c>
      <c r="N707" s="48">
        <f t="shared" si="301"/>
        <v>0</v>
      </c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  <c r="AA707" s="140"/>
      <c r="AB707" s="140"/>
      <c r="AC707" s="140"/>
      <c r="AD707" s="140"/>
      <c r="AE707" s="140"/>
    </row>
    <row r="708" spans="1:31" s="130" customFormat="1" ht="11.1" customHeight="1" outlineLevel="2">
      <c r="A708" s="47"/>
      <c r="B708" s="459" t="s">
        <v>1474</v>
      </c>
      <c r="C708" s="460"/>
      <c r="D708" s="460"/>
      <c r="E708" s="461"/>
      <c r="F708" s="47" t="s">
        <v>2</v>
      </c>
      <c r="G708" s="47">
        <v>250</v>
      </c>
      <c r="H708" s="95">
        <v>8.1999999999999993</v>
      </c>
      <c r="I708" s="48">
        <f t="shared" si="297"/>
        <v>7.9534432589718715</v>
      </c>
      <c r="J708" s="188">
        <f t="shared" si="298"/>
        <v>7.7944367492864286</v>
      </c>
      <c r="K708" s="135"/>
      <c r="L708" s="247">
        <f t="shared" si="299"/>
        <v>0</v>
      </c>
      <c r="M708" s="48">
        <f t="shared" si="300"/>
        <v>0</v>
      </c>
      <c r="N708" s="48">
        <f t="shared" si="301"/>
        <v>0</v>
      </c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  <c r="AA708" s="140"/>
      <c r="AB708" s="140"/>
      <c r="AC708" s="140"/>
      <c r="AD708" s="140"/>
      <c r="AE708" s="140"/>
    </row>
    <row r="709" spans="1:31" s="130" customFormat="1" ht="11.1" customHeight="1" outlineLevel="2">
      <c r="A709" s="47">
        <v>170214</v>
      </c>
      <c r="B709" s="414" t="s">
        <v>1835</v>
      </c>
      <c r="C709" s="414"/>
      <c r="D709" s="414"/>
      <c r="E709" s="414"/>
      <c r="F709" s="47" t="s">
        <v>2</v>
      </c>
      <c r="G709" s="47">
        <v>250</v>
      </c>
      <c r="H709" s="95">
        <v>9</v>
      </c>
      <c r="I709" s="48">
        <f t="shared" ref="I709" si="307">H709/1.031</f>
        <v>8.7293889427740066</v>
      </c>
      <c r="J709" s="188">
        <f t="shared" ref="J709" si="308">I709/1.0204</f>
        <v>8.5548696028753497</v>
      </c>
      <c r="K709" s="131"/>
      <c r="L709" s="49">
        <f t="shared" ref="L709" si="309">SUM(H709*K709)</f>
        <v>0</v>
      </c>
      <c r="M709" s="48">
        <f t="shared" ref="M709" si="310">IF($L$8&gt;=30000,I709*K709,0)</f>
        <v>0</v>
      </c>
      <c r="N709" s="48">
        <f t="shared" ref="N709" si="311">IF($L$8&gt;=100000,K709*J709,0)</f>
        <v>0</v>
      </c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  <c r="AA709" s="140"/>
      <c r="AB709" s="140"/>
      <c r="AC709" s="140"/>
      <c r="AD709" s="140"/>
      <c r="AE709" s="140"/>
    </row>
    <row r="710" spans="1:31" s="130" customFormat="1" ht="11.1" customHeight="1" outlineLevel="2">
      <c r="A710" s="47">
        <v>107214</v>
      </c>
      <c r="B710" s="414" t="s">
        <v>87</v>
      </c>
      <c r="C710" s="414"/>
      <c r="D710" s="414"/>
      <c r="E710" s="414"/>
      <c r="F710" s="47" t="s">
        <v>2</v>
      </c>
      <c r="G710" s="47">
        <v>250</v>
      </c>
      <c r="H710" s="95">
        <v>9</v>
      </c>
      <c r="I710" s="48">
        <f t="shared" si="297"/>
        <v>8.7293889427740066</v>
      </c>
      <c r="J710" s="188">
        <f t="shared" si="298"/>
        <v>8.5548696028753497</v>
      </c>
      <c r="K710" s="131"/>
      <c r="L710" s="49">
        <f t="shared" si="299"/>
        <v>0</v>
      </c>
      <c r="M710" s="48">
        <f t="shared" si="300"/>
        <v>0</v>
      </c>
      <c r="N710" s="48">
        <f t="shared" si="301"/>
        <v>0</v>
      </c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  <c r="AA710" s="140"/>
      <c r="AB710" s="140"/>
      <c r="AC710" s="140"/>
      <c r="AD710" s="140"/>
      <c r="AE710" s="140"/>
    </row>
    <row r="711" spans="1:31" s="130" customFormat="1" ht="11.1" customHeight="1" outlineLevel="2">
      <c r="A711" s="47">
        <v>107215</v>
      </c>
      <c r="B711" s="406" t="s">
        <v>1826</v>
      </c>
      <c r="C711" s="406"/>
      <c r="D711" s="406"/>
      <c r="E711" s="406"/>
      <c r="F711" s="47" t="s">
        <v>2</v>
      </c>
      <c r="G711" s="47">
        <v>200</v>
      </c>
      <c r="H711" s="95">
        <v>9</v>
      </c>
      <c r="I711" s="48">
        <f t="shared" si="297"/>
        <v>8.7293889427740066</v>
      </c>
      <c r="J711" s="188">
        <f t="shared" si="298"/>
        <v>8.5548696028753497</v>
      </c>
      <c r="K711" s="131"/>
      <c r="L711" s="49">
        <f t="shared" si="299"/>
        <v>0</v>
      </c>
      <c r="M711" s="48">
        <f t="shared" si="300"/>
        <v>0</v>
      </c>
      <c r="N711" s="48">
        <f t="shared" si="301"/>
        <v>0</v>
      </c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  <c r="AA711" s="140"/>
      <c r="AB711" s="140"/>
      <c r="AC711" s="140"/>
      <c r="AD711" s="140"/>
      <c r="AE711" s="140"/>
    </row>
    <row r="712" spans="1:31" s="141" customFormat="1" ht="11.1" customHeight="1" outlineLevel="2">
      <c r="A712" s="248">
        <v>107216</v>
      </c>
      <c r="B712" s="470" t="s">
        <v>360</v>
      </c>
      <c r="C712" s="470"/>
      <c r="D712" s="470"/>
      <c r="E712" s="470"/>
      <c r="F712" s="248" t="s">
        <v>2</v>
      </c>
      <c r="G712" s="248">
        <v>200</v>
      </c>
      <c r="H712" s="95">
        <v>0</v>
      </c>
      <c r="I712" s="250">
        <f t="shared" si="297"/>
        <v>0</v>
      </c>
      <c r="J712" s="322">
        <f t="shared" si="298"/>
        <v>0</v>
      </c>
      <c r="K712" s="144"/>
      <c r="L712" s="60">
        <f t="shared" si="299"/>
        <v>0</v>
      </c>
      <c r="M712" s="250">
        <f t="shared" si="300"/>
        <v>0</v>
      </c>
      <c r="N712" s="250">
        <f t="shared" si="301"/>
        <v>0</v>
      </c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  <c r="AA712" s="140"/>
      <c r="AB712" s="140"/>
      <c r="AC712" s="140"/>
      <c r="AD712" s="140"/>
      <c r="AE712" s="140"/>
    </row>
    <row r="713" spans="1:31" s="141" customFormat="1" ht="11.1" customHeight="1" outlineLevel="2" thickBot="1">
      <c r="A713" s="52"/>
      <c r="B713" s="433" t="s">
        <v>1464</v>
      </c>
      <c r="C713" s="433"/>
      <c r="D713" s="433"/>
      <c r="E713" s="433"/>
      <c r="F713" s="52" t="s">
        <v>2</v>
      </c>
      <c r="G713" s="52">
        <v>200</v>
      </c>
      <c r="H713" s="96">
        <v>11.9</v>
      </c>
      <c r="I713" s="53">
        <f t="shared" si="297"/>
        <v>11.542192046556742</v>
      </c>
      <c r="J713" s="189">
        <f t="shared" si="298"/>
        <v>11.311438697135184</v>
      </c>
      <c r="K713" s="143"/>
      <c r="L713" s="55">
        <f t="shared" si="299"/>
        <v>0</v>
      </c>
      <c r="M713" s="53">
        <f t="shared" si="300"/>
        <v>0</v>
      </c>
      <c r="N713" s="53">
        <f t="shared" si="301"/>
        <v>0</v>
      </c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  <c r="AA713" s="140"/>
      <c r="AB713" s="140"/>
      <c r="AC713" s="140"/>
      <c r="AD713" s="140"/>
      <c r="AE713" s="140"/>
    </row>
    <row r="714" spans="1:31" s="138" customFormat="1" ht="14.1" customHeight="1" outlineLevel="1" thickBot="1">
      <c r="A714" s="451" t="s">
        <v>500</v>
      </c>
      <c r="B714" s="481"/>
      <c r="C714" s="481"/>
      <c r="D714" s="481"/>
      <c r="E714" s="481"/>
      <c r="F714" s="481"/>
      <c r="G714" s="481"/>
      <c r="H714" s="481"/>
      <c r="I714" s="481"/>
      <c r="J714" s="481"/>
      <c r="K714" s="137"/>
      <c r="L714" s="62"/>
      <c r="M714" s="62"/>
      <c r="N714" s="62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  <c r="AA714" s="140"/>
      <c r="AB714" s="140"/>
      <c r="AC714" s="140"/>
      <c r="AD714" s="140"/>
      <c r="AE714" s="140"/>
    </row>
    <row r="715" spans="1:31" s="130" customFormat="1" ht="11.1" customHeight="1" outlineLevel="2">
      <c r="A715" s="47">
        <v>107217</v>
      </c>
      <c r="B715" s="406" t="s">
        <v>404</v>
      </c>
      <c r="C715" s="406"/>
      <c r="D715" s="406"/>
      <c r="E715" s="406"/>
      <c r="F715" s="47" t="s">
        <v>2</v>
      </c>
      <c r="G715" s="47">
        <v>250</v>
      </c>
      <c r="H715" s="95">
        <v>0</v>
      </c>
      <c r="I715" s="48">
        <f>H715/1.031</f>
        <v>0</v>
      </c>
      <c r="J715" s="48">
        <f>I715/1.0204</f>
        <v>0</v>
      </c>
      <c r="K715" s="146"/>
      <c r="L715" s="58">
        <f>SUM(H715*K715)</f>
        <v>0</v>
      </c>
      <c r="M715" s="48">
        <f>IF($L$8&gt;=30000,I715*K715,0)</f>
        <v>0</v>
      </c>
      <c r="N715" s="48">
        <f>IF($L$8&gt;=100000,K715*J715,0)</f>
        <v>0</v>
      </c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  <c r="AA715" s="140"/>
      <c r="AB715" s="140"/>
      <c r="AC715" s="140"/>
      <c r="AD715" s="140"/>
      <c r="AE715" s="140"/>
    </row>
    <row r="716" spans="1:31" s="141" customFormat="1" ht="11.1" customHeight="1" outlineLevel="2" thickBot="1">
      <c r="A716" s="52">
        <v>107218</v>
      </c>
      <c r="B716" s="406" t="s">
        <v>405</v>
      </c>
      <c r="C716" s="406"/>
      <c r="D716" s="406"/>
      <c r="E716" s="406"/>
      <c r="F716" s="52" t="s">
        <v>2</v>
      </c>
      <c r="G716" s="52">
        <v>30</v>
      </c>
      <c r="H716" s="96">
        <v>0</v>
      </c>
      <c r="I716" s="53">
        <f>H716/1.031</f>
        <v>0</v>
      </c>
      <c r="J716" s="53">
        <f>I716/1.0204</f>
        <v>0</v>
      </c>
      <c r="K716" s="143"/>
      <c r="L716" s="56">
        <f>SUM(H716*K716)</f>
        <v>0</v>
      </c>
      <c r="M716" s="53">
        <f>IF($L$8&gt;=30000,I716*K716,0)</f>
        <v>0</v>
      </c>
      <c r="N716" s="53">
        <f>IF($L$8&gt;=100000,K716*J716,0)</f>
        <v>0</v>
      </c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  <c r="AA716" s="140"/>
      <c r="AB716" s="140"/>
      <c r="AC716" s="140"/>
      <c r="AD716" s="140"/>
      <c r="AE716" s="140"/>
    </row>
    <row r="717" spans="1:31" s="138" customFormat="1" ht="14.1" customHeight="1" thickBot="1">
      <c r="A717" s="480" t="s">
        <v>271</v>
      </c>
      <c r="B717" s="480"/>
      <c r="C717" s="480"/>
      <c r="D717" s="480"/>
      <c r="E717" s="480"/>
      <c r="F717" s="480"/>
      <c r="G717" s="480"/>
      <c r="H717" s="480"/>
      <c r="I717" s="480"/>
      <c r="J717" s="480"/>
      <c r="K717" s="137"/>
      <c r="L717" s="62"/>
      <c r="M717" s="62"/>
      <c r="N717" s="62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  <c r="AA717" s="140"/>
      <c r="AB717" s="140"/>
      <c r="AC717" s="140"/>
      <c r="AD717" s="140"/>
      <c r="AE717" s="140"/>
    </row>
    <row r="718" spans="1:31" s="141" customFormat="1" ht="11.1" customHeight="1" outlineLevel="1">
      <c r="A718" s="98">
        <v>108001</v>
      </c>
      <c r="B718" s="406" t="s">
        <v>1451</v>
      </c>
      <c r="C718" s="406"/>
      <c r="D718" s="406"/>
      <c r="E718" s="406"/>
      <c r="F718" s="98" t="s">
        <v>2</v>
      </c>
      <c r="G718" s="98">
        <v>200</v>
      </c>
      <c r="H718" s="96">
        <v>0</v>
      </c>
      <c r="I718" s="96">
        <f t="shared" ref="I718:I726" si="312">H718/1.031</f>
        <v>0</v>
      </c>
      <c r="J718" s="96">
        <f t="shared" ref="J718:J726" si="313">I718/1.0204</f>
        <v>0</v>
      </c>
      <c r="K718" s="139"/>
      <c r="L718" s="55">
        <f t="shared" ref="L718:L748" si="314">SUM(H718*K718)</f>
        <v>0</v>
      </c>
      <c r="M718" s="48">
        <f t="shared" ref="M718:M748" si="315">IF($L$8&gt;=30000,I718*K718,0)</f>
        <v>0</v>
      </c>
      <c r="N718" s="48">
        <f t="shared" ref="N718:N748" si="316">IF($L$8&gt;=100000,K718*J718,0)</f>
        <v>0</v>
      </c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  <c r="AA718" s="140"/>
      <c r="AB718" s="140"/>
      <c r="AC718" s="140"/>
      <c r="AD718" s="140"/>
      <c r="AE718" s="140"/>
    </row>
    <row r="719" spans="1:31" s="141" customFormat="1" ht="11.1" customHeight="1" outlineLevel="1">
      <c r="A719" s="98">
        <v>108002</v>
      </c>
      <c r="B719" s="406" t="s">
        <v>640</v>
      </c>
      <c r="C719" s="406"/>
      <c r="D719" s="406"/>
      <c r="E719" s="406"/>
      <c r="F719" s="98" t="s">
        <v>2</v>
      </c>
      <c r="G719" s="98">
        <v>100</v>
      </c>
      <c r="H719" s="96">
        <v>7</v>
      </c>
      <c r="I719" s="96">
        <f t="shared" si="312"/>
        <v>6.7895247332686717</v>
      </c>
      <c r="J719" s="96">
        <f t="shared" si="313"/>
        <v>6.6537874689030501</v>
      </c>
      <c r="K719" s="142"/>
      <c r="L719" s="55">
        <f t="shared" si="314"/>
        <v>0</v>
      </c>
      <c r="M719" s="48">
        <f t="shared" si="315"/>
        <v>0</v>
      </c>
      <c r="N719" s="48">
        <f t="shared" si="316"/>
        <v>0</v>
      </c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  <c r="AA719" s="140"/>
      <c r="AB719" s="140"/>
      <c r="AC719" s="140"/>
      <c r="AD719" s="140"/>
      <c r="AE719" s="140"/>
    </row>
    <row r="720" spans="1:31" s="141" customFormat="1" ht="11.1" customHeight="1" outlineLevel="1">
      <c r="A720" s="98">
        <v>108035</v>
      </c>
      <c r="B720" s="402" t="s">
        <v>1815</v>
      </c>
      <c r="C720" s="402"/>
      <c r="D720" s="402"/>
      <c r="E720" s="402"/>
      <c r="F720" s="98" t="s">
        <v>2</v>
      </c>
      <c r="G720" s="98">
        <v>500</v>
      </c>
      <c r="H720" s="96">
        <v>2.4</v>
      </c>
      <c r="I720" s="96">
        <f t="shared" ref="I720:I721" si="317">H720/1.031</f>
        <v>2.3278370514064015</v>
      </c>
      <c r="J720" s="96">
        <f t="shared" ref="J720:J721" si="318">I720/1.0204</f>
        <v>2.2812985607667597</v>
      </c>
      <c r="K720" s="145"/>
      <c r="L720" s="55">
        <f t="shared" ref="L720:L721" si="319">SUM(H720*K720)</f>
        <v>0</v>
      </c>
      <c r="M720" s="48">
        <f t="shared" ref="M720:M721" si="320">IF($L$8&gt;=30000,I720*K720,0)</f>
        <v>0</v>
      </c>
      <c r="N720" s="48">
        <f t="shared" ref="N720:N721" si="321">IF($L$8&gt;=100000,K720*J720,0)</f>
        <v>0</v>
      </c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  <c r="AA720" s="140"/>
      <c r="AB720" s="140"/>
      <c r="AC720" s="140"/>
      <c r="AD720" s="140"/>
      <c r="AE720" s="140"/>
    </row>
    <row r="721" spans="1:31" s="141" customFormat="1" ht="11.1" customHeight="1" outlineLevel="1">
      <c r="A721" s="98">
        <v>108036</v>
      </c>
      <c r="B721" s="402" t="s">
        <v>1816</v>
      </c>
      <c r="C721" s="402"/>
      <c r="D721" s="402"/>
      <c r="E721" s="402"/>
      <c r="F721" s="98" t="s">
        <v>2</v>
      </c>
      <c r="G721" s="98">
        <v>400</v>
      </c>
      <c r="H721" s="96">
        <v>2.4</v>
      </c>
      <c r="I721" s="96">
        <f t="shared" si="317"/>
        <v>2.3278370514064015</v>
      </c>
      <c r="J721" s="96">
        <f t="shared" si="318"/>
        <v>2.2812985607667597</v>
      </c>
      <c r="K721" s="142"/>
      <c r="L721" s="55">
        <f t="shared" si="319"/>
        <v>0</v>
      </c>
      <c r="M721" s="48">
        <f t="shared" si="320"/>
        <v>0</v>
      </c>
      <c r="N721" s="48">
        <f t="shared" si="321"/>
        <v>0</v>
      </c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  <c r="AA721" s="140"/>
      <c r="AB721" s="140"/>
      <c r="AC721" s="140"/>
      <c r="AD721" s="140"/>
      <c r="AE721" s="140"/>
    </row>
    <row r="722" spans="1:31" s="141" customFormat="1" ht="11.1" customHeight="1" outlineLevel="1">
      <c r="A722" s="98">
        <v>108003</v>
      </c>
      <c r="B722" s="406" t="s">
        <v>641</v>
      </c>
      <c r="C722" s="406"/>
      <c r="D722" s="406"/>
      <c r="E722" s="406"/>
      <c r="F722" s="98" t="s">
        <v>2</v>
      </c>
      <c r="G722" s="98">
        <v>200</v>
      </c>
      <c r="H722" s="96">
        <v>5.4</v>
      </c>
      <c r="I722" s="96">
        <f t="shared" si="312"/>
        <v>5.2376333656644043</v>
      </c>
      <c r="J722" s="96">
        <f t="shared" si="313"/>
        <v>5.1329217617252105</v>
      </c>
      <c r="K722" s="142"/>
      <c r="L722" s="55">
        <f t="shared" si="314"/>
        <v>0</v>
      </c>
      <c r="M722" s="48">
        <f t="shared" si="315"/>
        <v>0</v>
      </c>
      <c r="N722" s="48">
        <f t="shared" si="316"/>
        <v>0</v>
      </c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  <c r="AA722" s="140"/>
      <c r="AB722" s="140"/>
      <c r="AC722" s="140"/>
      <c r="AD722" s="140"/>
      <c r="AE722" s="140"/>
    </row>
    <row r="723" spans="1:31" s="141" customFormat="1" ht="11.1" customHeight="1" outlineLevel="1">
      <c r="A723" s="98">
        <v>108004</v>
      </c>
      <c r="B723" s="406" t="s">
        <v>406</v>
      </c>
      <c r="C723" s="406"/>
      <c r="D723" s="406"/>
      <c r="E723" s="406"/>
      <c r="F723" s="98" t="s">
        <v>2</v>
      </c>
      <c r="G723" s="98">
        <v>200</v>
      </c>
      <c r="H723" s="96">
        <v>5.4</v>
      </c>
      <c r="I723" s="96">
        <f t="shared" si="312"/>
        <v>5.2376333656644043</v>
      </c>
      <c r="J723" s="96">
        <f t="shared" si="313"/>
        <v>5.1329217617252105</v>
      </c>
      <c r="K723" s="142"/>
      <c r="L723" s="55">
        <f t="shared" si="314"/>
        <v>0</v>
      </c>
      <c r="M723" s="48">
        <f t="shared" si="315"/>
        <v>0</v>
      </c>
      <c r="N723" s="48">
        <f t="shared" si="316"/>
        <v>0</v>
      </c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  <c r="AA723" s="140"/>
      <c r="AB723" s="140"/>
      <c r="AC723" s="140"/>
      <c r="AD723" s="140"/>
      <c r="AE723" s="140"/>
    </row>
    <row r="724" spans="1:31" s="141" customFormat="1" ht="11.1" customHeight="1" outlineLevel="1">
      <c r="A724" s="98">
        <v>108005</v>
      </c>
      <c r="B724" s="406" t="s">
        <v>798</v>
      </c>
      <c r="C724" s="406"/>
      <c r="D724" s="406"/>
      <c r="E724" s="406"/>
      <c r="F724" s="98" t="s">
        <v>2</v>
      </c>
      <c r="G724" s="98">
        <v>200</v>
      </c>
      <c r="H724" s="96">
        <v>8.5</v>
      </c>
      <c r="I724" s="96">
        <f t="shared" si="312"/>
        <v>8.2444228903976722</v>
      </c>
      <c r="J724" s="96">
        <f t="shared" si="313"/>
        <v>8.0795990693822741</v>
      </c>
      <c r="K724" s="142"/>
      <c r="L724" s="55">
        <f t="shared" si="314"/>
        <v>0</v>
      </c>
      <c r="M724" s="48">
        <f t="shared" si="315"/>
        <v>0</v>
      </c>
      <c r="N724" s="48">
        <f t="shared" si="316"/>
        <v>0</v>
      </c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  <c r="AA724" s="140"/>
      <c r="AB724" s="140"/>
      <c r="AC724" s="140"/>
      <c r="AD724" s="140"/>
      <c r="AE724" s="140"/>
    </row>
    <row r="725" spans="1:31" s="141" customFormat="1" ht="11.1" customHeight="1" outlineLevel="1">
      <c r="A725" s="98">
        <v>108006</v>
      </c>
      <c r="B725" s="406" t="s">
        <v>799</v>
      </c>
      <c r="C725" s="406"/>
      <c r="D725" s="406"/>
      <c r="E725" s="406"/>
      <c r="F725" s="98" t="s">
        <v>2</v>
      </c>
      <c r="G725" s="98">
        <v>200</v>
      </c>
      <c r="H725" s="96">
        <v>8.5</v>
      </c>
      <c r="I725" s="96">
        <f t="shared" si="312"/>
        <v>8.2444228903976722</v>
      </c>
      <c r="J725" s="96">
        <f t="shared" si="313"/>
        <v>8.0795990693822741</v>
      </c>
      <c r="K725" s="142"/>
      <c r="L725" s="55">
        <f t="shared" si="314"/>
        <v>0</v>
      </c>
      <c r="M725" s="48">
        <f t="shared" si="315"/>
        <v>0</v>
      </c>
      <c r="N725" s="48">
        <f t="shared" si="316"/>
        <v>0</v>
      </c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  <c r="AA725" s="140"/>
      <c r="AB725" s="140"/>
      <c r="AC725" s="140"/>
      <c r="AD725" s="140"/>
      <c r="AE725" s="140"/>
    </row>
    <row r="726" spans="1:31" s="141" customFormat="1" ht="11.1" customHeight="1" outlineLevel="1">
      <c r="A726" s="98">
        <v>108007</v>
      </c>
      <c r="B726" s="406" t="s">
        <v>800</v>
      </c>
      <c r="C726" s="406"/>
      <c r="D726" s="406"/>
      <c r="E726" s="406"/>
      <c r="F726" s="98" t="s">
        <v>2</v>
      </c>
      <c r="G726" s="98">
        <v>100</v>
      </c>
      <c r="H726" s="96">
        <v>7.5</v>
      </c>
      <c r="I726" s="96">
        <f t="shared" si="312"/>
        <v>7.2744907856450052</v>
      </c>
      <c r="J726" s="96">
        <f t="shared" si="313"/>
        <v>7.1290580023961247</v>
      </c>
      <c r="K726" s="142"/>
      <c r="L726" s="55">
        <f t="shared" si="314"/>
        <v>0</v>
      </c>
      <c r="M726" s="48">
        <f t="shared" si="315"/>
        <v>0</v>
      </c>
      <c r="N726" s="48">
        <f t="shared" si="316"/>
        <v>0</v>
      </c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  <c r="AA726" s="140"/>
      <c r="AB726" s="140"/>
      <c r="AC726" s="140"/>
      <c r="AD726" s="140"/>
      <c r="AE726" s="140"/>
    </row>
    <row r="727" spans="1:31" s="141" customFormat="1" ht="11.1" customHeight="1" outlineLevel="1">
      <c r="A727" s="98">
        <v>108010</v>
      </c>
      <c r="B727" s="406" t="s">
        <v>205</v>
      </c>
      <c r="C727" s="406"/>
      <c r="D727" s="406"/>
      <c r="E727" s="406"/>
      <c r="F727" s="98" t="s">
        <v>2</v>
      </c>
      <c r="G727" s="98">
        <v>350</v>
      </c>
      <c r="H727" s="96">
        <v>0</v>
      </c>
      <c r="I727" s="96">
        <f t="shared" ref="I727:I734" si="322">H727/1.031</f>
        <v>0</v>
      </c>
      <c r="J727" s="96">
        <f t="shared" ref="J727:J734" si="323">I727/1.0204</f>
        <v>0</v>
      </c>
      <c r="K727" s="142"/>
      <c r="L727" s="55">
        <f t="shared" si="314"/>
        <v>0</v>
      </c>
      <c r="M727" s="48">
        <f t="shared" si="315"/>
        <v>0</v>
      </c>
      <c r="N727" s="48">
        <f t="shared" si="316"/>
        <v>0</v>
      </c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  <c r="AA727" s="140"/>
      <c r="AB727" s="140"/>
      <c r="AC727" s="140"/>
      <c r="AD727" s="140"/>
      <c r="AE727" s="140"/>
    </row>
    <row r="728" spans="1:31" s="141" customFormat="1" ht="11.1" customHeight="1" outlineLevel="1">
      <c r="A728" s="98">
        <v>108011</v>
      </c>
      <c r="B728" s="406" t="s">
        <v>207</v>
      </c>
      <c r="C728" s="406"/>
      <c r="D728" s="406"/>
      <c r="E728" s="406"/>
      <c r="F728" s="98" t="s">
        <v>2</v>
      </c>
      <c r="G728" s="98">
        <v>250</v>
      </c>
      <c r="H728" s="96">
        <v>5</v>
      </c>
      <c r="I728" s="96">
        <f t="shared" si="322"/>
        <v>4.8496605237633368</v>
      </c>
      <c r="J728" s="96">
        <f t="shared" si="323"/>
        <v>4.7527053349307495</v>
      </c>
      <c r="K728" s="142"/>
      <c r="L728" s="55">
        <f t="shared" si="314"/>
        <v>0</v>
      </c>
      <c r="M728" s="48">
        <f t="shared" si="315"/>
        <v>0</v>
      </c>
      <c r="N728" s="48">
        <f t="shared" si="316"/>
        <v>0</v>
      </c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  <c r="AA728" s="140"/>
      <c r="AB728" s="140"/>
      <c r="AC728" s="140"/>
      <c r="AD728" s="140"/>
      <c r="AE728" s="140"/>
    </row>
    <row r="729" spans="1:31" s="141" customFormat="1" ht="11.1" customHeight="1" outlineLevel="1">
      <c r="A729" s="98">
        <v>108012</v>
      </c>
      <c r="B729" s="406" t="s">
        <v>210</v>
      </c>
      <c r="C729" s="406"/>
      <c r="D729" s="406"/>
      <c r="E729" s="406"/>
      <c r="F729" s="98" t="s">
        <v>2</v>
      </c>
      <c r="G729" s="98">
        <v>500</v>
      </c>
      <c r="H729" s="96">
        <v>0</v>
      </c>
      <c r="I729" s="96">
        <f t="shared" si="322"/>
        <v>0</v>
      </c>
      <c r="J729" s="96">
        <f t="shared" si="323"/>
        <v>0</v>
      </c>
      <c r="K729" s="142"/>
      <c r="L729" s="55">
        <f t="shared" si="314"/>
        <v>0</v>
      </c>
      <c r="M729" s="48">
        <f t="shared" si="315"/>
        <v>0</v>
      </c>
      <c r="N729" s="48">
        <f t="shared" si="316"/>
        <v>0</v>
      </c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  <c r="AA729" s="140"/>
      <c r="AB729" s="140"/>
      <c r="AC729" s="140"/>
      <c r="AD729" s="140"/>
      <c r="AE729" s="140"/>
    </row>
    <row r="730" spans="1:31" s="141" customFormat="1" ht="11.1" customHeight="1" outlineLevel="1">
      <c r="A730" s="98">
        <v>108013</v>
      </c>
      <c r="B730" s="406" t="s">
        <v>211</v>
      </c>
      <c r="C730" s="406"/>
      <c r="D730" s="406"/>
      <c r="E730" s="406"/>
      <c r="F730" s="98" t="s">
        <v>2</v>
      </c>
      <c r="G730" s="98">
        <v>100</v>
      </c>
      <c r="H730" s="96">
        <v>7</v>
      </c>
      <c r="I730" s="96">
        <f t="shared" si="322"/>
        <v>6.7895247332686717</v>
      </c>
      <c r="J730" s="96">
        <f t="shared" si="323"/>
        <v>6.6537874689030501</v>
      </c>
      <c r="K730" s="142"/>
      <c r="L730" s="55">
        <f t="shared" si="314"/>
        <v>0</v>
      </c>
      <c r="M730" s="48">
        <f t="shared" si="315"/>
        <v>0</v>
      </c>
      <c r="N730" s="48">
        <f t="shared" si="316"/>
        <v>0</v>
      </c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  <c r="AA730" s="140"/>
      <c r="AB730" s="140"/>
      <c r="AC730" s="140"/>
      <c r="AD730" s="140"/>
      <c r="AE730" s="140"/>
    </row>
    <row r="731" spans="1:31" s="141" customFormat="1" ht="11.1" customHeight="1" outlineLevel="1">
      <c r="A731" s="98">
        <v>108014</v>
      </c>
      <c r="B731" s="406" t="s">
        <v>206</v>
      </c>
      <c r="C731" s="406"/>
      <c r="D731" s="406"/>
      <c r="E731" s="406"/>
      <c r="F731" s="98" t="s">
        <v>2</v>
      </c>
      <c r="G731" s="98">
        <v>500</v>
      </c>
      <c r="H731" s="96">
        <v>4</v>
      </c>
      <c r="I731" s="96">
        <f t="shared" si="322"/>
        <v>3.8797284190106698</v>
      </c>
      <c r="J731" s="96">
        <f t="shared" si="323"/>
        <v>3.8021642679446002</v>
      </c>
      <c r="K731" s="142"/>
      <c r="L731" s="55">
        <f t="shared" si="314"/>
        <v>0</v>
      </c>
      <c r="M731" s="48">
        <f t="shared" si="315"/>
        <v>0</v>
      </c>
      <c r="N731" s="48">
        <f t="shared" si="316"/>
        <v>0</v>
      </c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  <c r="AA731" s="140"/>
      <c r="AB731" s="140"/>
      <c r="AC731" s="140"/>
      <c r="AD731" s="140"/>
      <c r="AE731" s="140"/>
    </row>
    <row r="732" spans="1:31" s="141" customFormat="1" ht="11.1" customHeight="1" outlineLevel="1">
      <c r="A732" s="98">
        <v>108015</v>
      </c>
      <c r="B732" s="406" t="s">
        <v>208</v>
      </c>
      <c r="C732" s="406"/>
      <c r="D732" s="406"/>
      <c r="E732" s="406"/>
      <c r="F732" s="98" t="s">
        <v>2</v>
      </c>
      <c r="G732" s="98">
        <v>400</v>
      </c>
      <c r="H732" s="96">
        <v>0</v>
      </c>
      <c r="I732" s="96">
        <f t="shared" si="322"/>
        <v>0</v>
      </c>
      <c r="J732" s="96">
        <f t="shared" si="323"/>
        <v>0</v>
      </c>
      <c r="K732" s="142"/>
      <c r="L732" s="55">
        <f t="shared" si="314"/>
        <v>0</v>
      </c>
      <c r="M732" s="48">
        <f t="shared" si="315"/>
        <v>0</v>
      </c>
      <c r="N732" s="48">
        <f t="shared" si="316"/>
        <v>0</v>
      </c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  <c r="AA732" s="140"/>
      <c r="AB732" s="140"/>
      <c r="AC732" s="140"/>
      <c r="AD732" s="140"/>
      <c r="AE732" s="140"/>
    </row>
    <row r="733" spans="1:31" s="141" customFormat="1" ht="11.1" customHeight="1" outlineLevel="1">
      <c r="A733" s="98">
        <v>108016</v>
      </c>
      <c r="B733" s="406" t="s">
        <v>209</v>
      </c>
      <c r="C733" s="406"/>
      <c r="D733" s="406"/>
      <c r="E733" s="406"/>
      <c r="F733" s="98" t="s">
        <v>2</v>
      </c>
      <c r="G733" s="98">
        <v>300</v>
      </c>
      <c r="H733" s="96">
        <v>0</v>
      </c>
      <c r="I733" s="96">
        <f t="shared" si="322"/>
        <v>0</v>
      </c>
      <c r="J733" s="96">
        <f t="shared" si="323"/>
        <v>0</v>
      </c>
      <c r="K733" s="142"/>
      <c r="L733" s="55">
        <f t="shared" si="314"/>
        <v>0</v>
      </c>
      <c r="M733" s="48">
        <f t="shared" si="315"/>
        <v>0</v>
      </c>
      <c r="N733" s="48">
        <f t="shared" si="316"/>
        <v>0</v>
      </c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  <c r="AA733" s="140"/>
      <c r="AB733" s="140"/>
      <c r="AC733" s="140"/>
      <c r="AD733" s="140"/>
      <c r="AE733" s="140"/>
    </row>
    <row r="734" spans="1:31" s="141" customFormat="1" ht="11.1" customHeight="1" outlineLevel="1">
      <c r="A734" s="98">
        <v>108017</v>
      </c>
      <c r="B734" s="406" t="s">
        <v>212</v>
      </c>
      <c r="C734" s="406"/>
      <c r="D734" s="406"/>
      <c r="E734" s="406"/>
      <c r="F734" s="98" t="s">
        <v>2</v>
      </c>
      <c r="G734" s="98">
        <v>250</v>
      </c>
      <c r="H734" s="96">
        <v>7</v>
      </c>
      <c r="I734" s="96">
        <f t="shared" si="322"/>
        <v>6.7895247332686717</v>
      </c>
      <c r="J734" s="96">
        <f t="shared" si="323"/>
        <v>6.6537874689030501</v>
      </c>
      <c r="K734" s="142"/>
      <c r="L734" s="55">
        <f t="shared" si="314"/>
        <v>0</v>
      </c>
      <c r="M734" s="48">
        <f t="shared" si="315"/>
        <v>0</v>
      </c>
      <c r="N734" s="48">
        <f t="shared" si="316"/>
        <v>0</v>
      </c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  <c r="AA734" s="140"/>
      <c r="AB734" s="140"/>
      <c r="AC734" s="140"/>
      <c r="AD734" s="140"/>
      <c r="AE734" s="140"/>
    </row>
    <row r="735" spans="1:31" s="141" customFormat="1" ht="11.1" customHeight="1" outlineLevel="1">
      <c r="A735" s="98">
        <v>108018</v>
      </c>
      <c r="B735" s="406" t="s">
        <v>1881</v>
      </c>
      <c r="C735" s="406"/>
      <c r="D735" s="406"/>
      <c r="E735" s="406"/>
      <c r="F735" s="98" t="s">
        <v>2</v>
      </c>
      <c r="G735" s="98">
        <v>500</v>
      </c>
      <c r="H735" s="96">
        <v>2</v>
      </c>
      <c r="I735" s="96">
        <f t="shared" ref="I735:I745" si="324">H735/1.031</f>
        <v>1.9398642095053349</v>
      </c>
      <c r="J735" s="96">
        <f t="shared" ref="J735:J745" si="325">I735/1.0204</f>
        <v>1.9010821339723001</v>
      </c>
      <c r="K735" s="142"/>
      <c r="L735" s="55">
        <f t="shared" si="314"/>
        <v>0</v>
      </c>
      <c r="M735" s="48">
        <f t="shared" si="315"/>
        <v>0</v>
      </c>
      <c r="N735" s="48">
        <f t="shared" si="316"/>
        <v>0</v>
      </c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  <c r="AA735" s="140"/>
      <c r="AB735" s="140"/>
      <c r="AC735" s="140"/>
      <c r="AD735" s="140"/>
      <c r="AE735" s="140"/>
    </row>
    <row r="736" spans="1:31" s="141" customFormat="1" ht="11.1" customHeight="1" outlineLevel="1">
      <c r="A736" s="98">
        <v>108019</v>
      </c>
      <c r="B736" s="406" t="s">
        <v>30</v>
      </c>
      <c r="C736" s="406"/>
      <c r="D736" s="406"/>
      <c r="E736" s="406"/>
      <c r="F736" s="98" t="s">
        <v>2</v>
      </c>
      <c r="G736" s="98">
        <v>200</v>
      </c>
      <c r="H736" s="96">
        <v>4.5</v>
      </c>
      <c r="I736" s="96">
        <f t="shared" si="324"/>
        <v>4.3646944713870033</v>
      </c>
      <c r="J736" s="96">
        <f t="shared" si="325"/>
        <v>4.2774348014376748</v>
      </c>
      <c r="K736" s="142"/>
      <c r="L736" s="55">
        <f t="shared" si="314"/>
        <v>0</v>
      </c>
      <c r="M736" s="48">
        <f t="shared" si="315"/>
        <v>0</v>
      </c>
      <c r="N736" s="48">
        <f t="shared" si="316"/>
        <v>0</v>
      </c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  <c r="AA736" s="140"/>
      <c r="AB736" s="140"/>
      <c r="AC736" s="140"/>
      <c r="AD736" s="140"/>
      <c r="AE736" s="140"/>
    </row>
    <row r="737" spans="1:31" s="141" customFormat="1" ht="11.1" customHeight="1" outlineLevel="1">
      <c r="A737" s="98">
        <v>108020</v>
      </c>
      <c r="B737" s="452" t="s">
        <v>38</v>
      </c>
      <c r="C737" s="452"/>
      <c r="D737" s="452"/>
      <c r="E737" s="452"/>
      <c r="F737" s="98" t="s">
        <v>2</v>
      </c>
      <c r="G737" s="98">
        <v>700</v>
      </c>
      <c r="H737" s="96">
        <v>0</v>
      </c>
      <c r="I737" s="96">
        <f t="shared" si="324"/>
        <v>0</v>
      </c>
      <c r="J737" s="96">
        <f t="shared" si="325"/>
        <v>0</v>
      </c>
      <c r="K737" s="142"/>
      <c r="L737" s="55">
        <f t="shared" si="314"/>
        <v>0</v>
      </c>
      <c r="M737" s="48">
        <f t="shared" si="315"/>
        <v>0</v>
      </c>
      <c r="N737" s="48">
        <f t="shared" si="316"/>
        <v>0</v>
      </c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  <c r="AA737" s="140"/>
      <c r="AB737" s="140"/>
      <c r="AC737" s="140"/>
      <c r="AD737" s="140"/>
      <c r="AE737" s="140"/>
    </row>
    <row r="738" spans="1:31" s="141" customFormat="1" ht="11.1" customHeight="1" outlineLevel="1">
      <c r="A738" s="98">
        <v>108021</v>
      </c>
      <c r="B738" s="406" t="s">
        <v>31</v>
      </c>
      <c r="C738" s="406"/>
      <c r="D738" s="406"/>
      <c r="E738" s="406"/>
      <c r="F738" s="98" t="s">
        <v>2</v>
      </c>
      <c r="G738" s="98">
        <v>200</v>
      </c>
      <c r="H738" s="96">
        <v>5.7</v>
      </c>
      <c r="I738" s="96">
        <f t="shared" si="324"/>
        <v>5.528612997090204</v>
      </c>
      <c r="J738" s="96">
        <f t="shared" si="325"/>
        <v>5.4180840818210543</v>
      </c>
      <c r="K738" s="142"/>
      <c r="L738" s="55">
        <f t="shared" si="314"/>
        <v>0</v>
      </c>
      <c r="M738" s="48">
        <f t="shared" si="315"/>
        <v>0</v>
      </c>
      <c r="N738" s="48">
        <f t="shared" si="316"/>
        <v>0</v>
      </c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  <c r="AA738" s="140"/>
      <c r="AB738" s="140"/>
      <c r="AC738" s="140"/>
      <c r="AD738" s="140"/>
      <c r="AE738" s="140"/>
    </row>
    <row r="739" spans="1:31" s="141" customFormat="1" ht="11.1" customHeight="1" outlineLevel="1">
      <c r="A739" s="98">
        <v>108022</v>
      </c>
      <c r="B739" s="406" t="s">
        <v>32</v>
      </c>
      <c r="C739" s="406"/>
      <c r="D739" s="406"/>
      <c r="E739" s="406"/>
      <c r="F739" s="98" t="s">
        <v>2</v>
      </c>
      <c r="G739" s="98">
        <v>150</v>
      </c>
      <c r="H739" s="96">
        <v>12.7</v>
      </c>
      <c r="I739" s="96">
        <f t="shared" si="324"/>
        <v>12.318137730358876</v>
      </c>
      <c r="J739" s="96">
        <f t="shared" si="325"/>
        <v>12.071871550724104</v>
      </c>
      <c r="K739" s="142"/>
      <c r="L739" s="55">
        <f t="shared" si="314"/>
        <v>0</v>
      </c>
      <c r="M739" s="48">
        <f t="shared" si="315"/>
        <v>0</v>
      </c>
      <c r="N739" s="48">
        <f t="shared" si="316"/>
        <v>0</v>
      </c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  <c r="AA739" s="140"/>
      <c r="AB739" s="140"/>
      <c r="AC739" s="140"/>
      <c r="AD739" s="140"/>
      <c r="AE739" s="140"/>
    </row>
    <row r="740" spans="1:31" s="141" customFormat="1" ht="11.1" customHeight="1" outlineLevel="1">
      <c r="A740" s="98">
        <v>108023</v>
      </c>
      <c r="B740" s="406" t="s">
        <v>33</v>
      </c>
      <c r="C740" s="406"/>
      <c r="D740" s="406"/>
      <c r="E740" s="406"/>
      <c r="F740" s="98" t="s">
        <v>2</v>
      </c>
      <c r="G740" s="98">
        <v>150</v>
      </c>
      <c r="H740" s="96">
        <v>15.2</v>
      </c>
      <c r="I740" s="96">
        <f t="shared" si="324"/>
        <v>14.742967992240544</v>
      </c>
      <c r="J740" s="96">
        <f t="shared" si="325"/>
        <v>14.448224218189479</v>
      </c>
      <c r="K740" s="142"/>
      <c r="L740" s="55">
        <f t="shared" si="314"/>
        <v>0</v>
      </c>
      <c r="M740" s="48">
        <f t="shared" si="315"/>
        <v>0</v>
      </c>
      <c r="N740" s="48">
        <f t="shared" si="316"/>
        <v>0</v>
      </c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  <c r="AA740" s="140"/>
      <c r="AB740" s="140"/>
      <c r="AC740" s="140"/>
      <c r="AD740" s="140"/>
      <c r="AE740" s="140"/>
    </row>
    <row r="741" spans="1:31" s="141" customFormat="1" ht="11.1" customHeight="1" outlineLevel="1">
      <c r="A741" s="98">
        <v>108024</v>
      </c>
      <c r="B741" s="406" t="s">
        <v>34</v>
      </c>
      <c r="C741" s="406"/>
      <c r="D741" s="406"/>
      <c r="E741" s="406"/>
      <c r="F741" s="98" t="s">
        <v>2</v>
      </c>
      <c r="G741" s="98">
        <v>500</v>
      </c>
      <c r="H741" s="96">
        <v>2</v>
      </c>
      <c r="I741" s="96">
        <f t="shared" si="324"/>
        <v>1.9398642095053349</v>
      </c>
      <c r="J741" s="96">
        <f t="shared" si="325"/>
        <v>1.9010821339723001</v>
      </c>
      <c r="K741" s="142"/>
      <c r="L741" s="55">
        <f t="shared" si="314"/>
        <v>0</v>
      </c>
      <c r="M741" s="48">
        <f t="shared" si="315"/>
        <v>0</v>
      </c>
      <c r="N741" s="48">
        <f t="shared" si="316"/>
        <v>0</v>
      </c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  <c r="AA741" s="140"/>
      <c r="AB741" s="140"/>
      <c r="AC741" s="140"/>
      <c r="AD741" s="140"/>
      <c r="AE741" s="140"/>
    </row>
    <row r="742" spans="1:31" s="141" customFormat="1" ht="11.1" customHeight="1" outlineLevel="1">
      <c r="A742" s="98">
        <v>108025</v>
      </c>
      <c r="B742" s="406" t="s">
        <v>35</v>
      </c>
      <c r="C742" s="406"/>
      <c r="D742" s="406"/>
      <c r="E742" s="406"/>
      <c r="F742" s="98" t="s">
        <v>2</v>
      </c>
      <c r="G742" s="98">
        <v>300</v>
      </c>
      <c r="H742" s="96">
        <v>4.5</v>
      </c>
      <c r="I742" s="96">
        <f t="shared" si="324"/>
        <v>4.3646944713870033</v>
      </c>
      <c r="J742" s="96">
        <f t="shared" si="325"/>
        <v>4.2774348014376748</v>
      </c>
      <c r="K742" s="142"/>
      <c r="L742" s="55">
        <f t="shared" si="314"/>
        <v>0</v>
      </c>
      <c r="M742" s="48">
        <f t="shared" si="315"/>
        <v>0</v>
      </c>
      <c r="N742" s="48">
        <f t="shared" si="316"/>
        <v>0</v>
      </c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  <c r="AA742" s="140"/>
      <c r="AB742" s="140"/>
      <c r="AC742" s="140"/>
      <c r="AD742" s="140"/>
      <c r="AE742" s="140"/>
    </row>
    <row r="743" spans="1:31" s="141" customFormat="1" ht="11.1" customHeight="1" outlineLevel="1">
      <c r="A743" s="98">
        <v>108026</v>
      </c>
      <c r="B743" s="406" t="s">
        <v>39</v>
      </c>
      <c r="C743" s="406"/>
      <c r="D743" s="406"/>
      <c r="E743" s="406"/>
      <c r="F743" s="98" t="s">
        <v>2</v>
      </c>
      <c r="G743" s="98">
        <v>600</v>
      </c>
      <c r="H743" s="96">
        <v>0</v>
      </c>
      <c r="I743" s="96">
        <f t="shared" si="324"/>
        <v>0</v>
      </c>
      <c r="J743" s="96">
        <f t="shared" si="325"/>
        <v>0</v>
      </c>
      <c r="K743" s="142"/>
      <c r="L743" s="55">
        <f t="shared" si="314"/>
        <v>0</v>
      </c>
      <c r="M743" s="48">
        <f t="shared" si="315"/>
        <v>0</v>
      </c>
      <c r="N743" s="48">
        <f t="shared" si="316"/>
        <v>0</v>
      </c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  <c r="AA743" s="140"/>
      <c r="AB743" s="140"/>
      <c r="AC743" s="140"/>
      <c r="AD743" s="140"/>
      <c r="AE743" s="140"/>
    </row>
    <row r="744" spans="1:31" s="141" customFormat="1" ht="11.1" customHeight="1" outlineLevel="1">
      <c r="A744" s="98">
        <v>108027</v>
      </c>
      <c r="B744" s="406" t="s">
        <v>36</v>
      </c>
      <c r="C744" s="406"/>
      <c r="D744" s="406"/>
      <c r="E744" s="406"/>
      <c r="F744" s="98" t="s">
        <v>2</v>
      </c>
      <c r="G744" s="98">
        <v>200</v>
      </c>
      <c r="H744" s="96">
        <v>5.7</v>
      </c>
      <c r="I744" s="96">
        <f t="shared" si="324"/>
        <v>5.528612997090204</v>
      </c>
      <c r="J744" s="96">
        <f t="shared" si="325"/>
        <v>5.4180840818210543</v>
      </c>
      <c r="K744" s="142"/>
      <c r="L744" s="55">
        <f t="shared" si="314"/>
        <v>0</v>
      </c>
      <c r="M744" s="48">
        <f t="shared" si="315"/>
        <v>0</v>
      </c>
      <c r="N744" s="48">
        <f t="shared" si="316"/>
        <v>0</v>
      </c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  <c r="AA744" s="140"/>
      <c r="AB744" s="140"/>
      <c r="AC744" s="140"/>
      <c r="AD744" s="140"/>
      <c r="AE744" s="140"/>
    </row>
    <row r="745" spans="1:31" s="141" customFormat="1" ht="11.1" customHeight="1" outlineLevel="1">
      <c r="A745" s="98">
        <v>108028</v>
      </c>
      <c r="B745" s="406" t="s">
        <v>37</v>
      </c>
      <c r="C745" s="406"/>
      <c r="D745" s="406"/>
      <c r="E745" s="406"/>
      <c r="F745" s="98" t="s">
        <v>2</v>
      </c>
      <c r="G745" s="98">
        <v>150</v>
      </c>
      <c r="H745" s="96">
        <v>12.7</v>
      </c>
      <c r="I745" s="96">
        <f t="shared" si="324"/>
        <v>12.318137730358876</v>
      </c>
      <c r="J745" s="96">
        <f t="shared" si="325"/>
        <v>12.071871550724104</v>
      </c>
      <c r="K745" s="142"/>
      <c r="L745" s="55">
        <f t="shared" si="314"/>
        <v>0</v>
      </c>
      <c r="M745" s="48">
        <f t="shared" si="315"/>
        <v>0</v>
      </c>
      <c r="N745" s="48">
        <f t="shared" si="316"/>
        <v>0</v>
      </c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  <c r="AA745" s="140"/>
      <c r="AB745" s="140"/>
      <c r="AC745" s="140"/>
      <c r="AD745" s="140"/>
      <c r="AE745" s="140"/>
    </row>
    <row r="746" spans="1:31" s="141" customFormat="1" ht="11.1" customHeight="1" outlineLevel="1">
      <c r="A746" s="98">
        <v>108037</v>
      </c>
      <c r="B746" s="402" t="s">
        <v>1817</v>
      </c>
      <c r="C746" s="402"/>
      <c r="D746" s="402"/>
      <c r="E746" s="402"/>
      <c r="F746" s="98" t="s">
        <v>2</v>
      </c>
      <c r="G746" s="98">
        <v>150</v>
      </c>
      <c r="H746" s="96">
        <v>15.2</v>
      </c>
      <c r="I746" s="96">
        <f t="shared" ref="I746" si="326">H746/1.031</f>
        <v>14.742967992240544</v>
      </c>
      <c r="J746" s="96">
        <f t="shared" ref="J746" si="327">I746/1.0204</f>
        <v>14.448224218189479</v>
      </c>
      <c r="K746" s="142"/>
      <c r="L746" s="55">
        <f t="shared" ref="L746" si="328">SUM(H746*K746)</f>
        <v>0</v>
      </c>
      <c r="M746" s="48">
        <f t="shared" ref="M746" si="329">IF($L$8&gt;=30000,I746*K746,0)</f>
        <v>0</v>
      </c>
      <c r="N746" s="48">
        <f t="shared" ref="N746" si="330">IF($L$8&gt;=100000,K746*J746,0)</f>
        <v>0</v>
      </c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  <c r="AA746" s="140"/>
      <c r="AB746" s="140"/>
      <c r="AC746" s="140"/>
      <c r="AD746" s="140"/>
      <c r="AE746" s="140"/>
    </row>
    <row r="747" spans="1:31" s="141" customFormat="1" ht="11.1" customHeight="1" outlineLevel="1">
      <c r="A747" s="98">
        <v>108033</v>
      </c>
      <c r="B747" s="406" t="s">
        <v>654</v>
      </c>
      <c r="C747" s="406"/>
      <c r="D747" s="406"/>
      <c r="E747" s="406"/>
      <c r="F747" s="98" t="s">
        <v>2</v>
      </c>
      <c r="G747" s="98">
        <v>250</v>
      </c>
      <c r="H747" s="96">
        <v>0</v>
      </c>
      <c r="I747" s="96">
        <f>H747/1.031</f>
        <v>0</v>
      </c>
      <c r="J747" s="96">
        <f>I747/1.0204</f>
        <v>0</v>
      </c>
      <c r="K747" s="142"/>
      <c r="L747" s="55">
        <f t="shared" si="314"/>
        <v>0</v>
      </c>
      <c r="M747" s="48">
        <f t="shared" si="315"/>
        <v>0</v>
      </c>
      <c r="N747" s="48">
        <f t="shared" si="316"/>
        <v>0</v>
      </c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  <c r="AA747" s="140"/>
      <c r="AB747" s="140"/>
      <c r="AC747" s="140"/>
      <c r="AD747" s="140"/>
      <c r="AE747" s="140"/>
    </row>
    <row r="748" spans="1:31" s="141" customFormat="1" ht="11.1" customHeight="1" outlineLevel="1" thickBot="1">
      <c r="A748" s="98">
        <v>108034</v>
      </c>
      <c r="B748" s="406" t="s">
        <v>642</v>
      </c>
      <c r="C748" s="406"/>
      <c r="D748" s="406"/>
      <c r="E748" s="406"/>
      <c r="F748" s="98" t="s">
        <v>2</v>
      </c>
      <c r="G748" s="98">
        <v>250</v>
      </c>
      <c r="H748" s="96">
        <v>0</v>
      </c>
      <c r="I748" s="96">
        <f>H748/1.031</f>
        <v>0</v>
      </c>
      <c r="J748" s="96">
        <f>I748/1.0204</f>
        <v>0</v>
      </c>
      <c r="K748" s="143"/>
      <c r="L748" s="55">
        <f t="shared" si="314"/>
        <v>0</v>
      </c>
      <c r="M748" s="53">
        <f t="shared" si="315"/>
        <v>0</v>
      </c>
      <c r="N748" s="53">
        <f t="shared" si="316"/>
        <v>0</v>
      </c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  <c r="AA748" s="140"/>
      <c r="AB748" s="140"/>
      <c r="AC748" s="140"/>
      <c r="AD748" s="140"/>
      <c r="AE748" s="140"/>
    </row>
    <row r="749" spans="1:31" s="138" customFormat="1" ht="14.1" customHeight="1">
      <c r="A749" s="450" t="s">
        <v>502</v>
      </c>
      <c r="B749" s="450"/>
      <c r="C749" s="450"/>
      <c r="D749" s="450"/>
      <c r="E749" s="450"/>
      <c r="F749" s="450"/>
      <c r="G749" s="450"/>
      <c r="H749" s="450"/>
      <c r="I749" s="450"/>
      <c r="J749" s="450"/>
      <c r="K749" s="137"/>
      <c r="L749" s="62"/>
      <c r="M749" s="62"/>
      <c r="N749" s="62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  <c r="AA749" s="140"/>
      <c r="AB749" s="140"/>
      <c r="AC749" s="140"/>
      <c r="AD749" s="140"/>
      <c r="AE749" s="140"/>
    </row>
    <row r="750" spans="1:31" s="138" customFormat="1" ht="14.1" customHeight="1" outlineLevel="1" thickBot="1">
      <c r="A750" s="469" t="s">
        <v>509</v>
      </c>
      <c r="B750" s="514"/>
      <c r="C750" s="514"/>
      <c r="D750" s="514"/>
      <c r="E750" s="514"/>
      <c r="F750" s="514"/>
      <c r="G750" s="514"/>
      <c r="H750" s="514"/>
      <c r="I750" s="514"/>
      <c r="J750" s="514"/>
      <c r="K750" s="137"/>
      <c r="L750" s="62"/>
      <c r="M750" s="62"/>
      <c r="N750" s="62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  <c r="AA750" s="140"/>
      <c r="AB750" s="140"/>
      <c r="AC750" s="140"/>
      <c r="AD750" s="140"/>
      <c r="AE750" s="140"/>
    </row>
    <row r="751" spans="1:31" s="141" customFormat="1" ht="11.1" customHeight="1" outlineLevel="2">
      <c r="A751" s="98">
        <v>109001</v>
      </c>
      <c r="B751" s="406" t="s">
        <v>407</v>
      </c>
      <c r="C751" s="406"/>
      <c r="D751" s="406"/>
      <c r="E751" s="406"/>
      <c r="F751" s="98" t="s">
        <v>2</v>
      </c>
      <c r="G751" s="98">
        <v>300</v>
      </c>
      <c r="H751" s="96">
        <v>28</v>
      </c>
      <c r="I751" s="96">
        <f>H751/1.031</f>
        <v>27.158098933074687</v>
      </c>
      <c r="J751" s="266">
        <f>I751/1.0204</f>
        <v>26.6151498756122</v>
      </c>
      <c r="K751" s="139"/>
      <c r="L751" s="55">
        <f t="shared" ref="L751:L760" si="331">SUM(H751*K751)</f>
        <v>0</v>
      </c>
      <c r="M751" s="48">
        <f t="shared" ref="M751:M760" si="332">IF($L$8&gt;=30000,I751*K751,0)</f>
        <v>0</v>
      </c>
      <c r="N751" s="48">
        <f t="shared" ref="N751:N760" si="333">IF($L$8&gt;=100000,K751*J751,0)</f>
        <v>0</v>
      </c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  <c r="AA751" s="140"/>
      <c r="AB751" s="140"/>
      <c r="AC751" s="140"/>
      <c r="AD751" s="140"/>
      <c r="AE751" s="140"/>
    </row>
    <row r="752" spans="1:31" s="141" customFormat="1" ht="11.1" customHeight="1" outlineLevel="2">
      <c r="A752" s="98">
        <v>109002</v>
      </c>
      <c r="B752" s="406" t="s">
        <v>408</v>
      </c>
      <c r="C752" s="406"/>
      <c r="D752" s="406"/>
      <c r="E752" s="406"/>
      <c r="F752" s="98" t="s">
        <v>2</v>
      </c>
      <c r="G752" s="98">
        <v>100</v>
      </c>
      <c r="H752" s="96">
        <v>45</v>
      </c>
      <c r="I752" s="96">
        <f t="shared" ref="I752:I760" si="334">H752/1.031</f>
        <v>43.646944713870035</v>
      </c>
      <c r="J752" s="266">
        <f t="shared" ref="J752:J760" si="335">I752/1.0204</f>
        <v>42.774348014376748</v>
      </c>
      <c r="K752" s="142"/>
      <c r="L752" s="55">
        <f t="shared" si="331"/>
        <v>0</v>
      </c>
      <c r="M752" s="48">
        <f t="shared" si="332"/>
        <v>0</v>
      </c>
      <c r="N752" s="48">
        <f t="shared" si="333"/>
        <v>0</v>
      </c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  <c r="AA752" s="140"/>
      <c r="AB752" s="140"/>
      <c r="AC752" s="140"/>
      <c r="AD752" s="140"/>
      <c r="AE752" s="140"/>
    </row>
    <row r="753" spans="1:31" s="141" customFormat="1" ht="11.1" customHeight="1" outlineLevel="2">
      <c r="A753" s="98">
        <v>109003</v>
      </c>
      <c r="B753" s="406" t="s">
        <v>409</v>
      </c>
      <c r="C753" s="406"/>
      <c r="D753" s="406"/>
      <c r="E753" s="406"/>
      <c r="F753" s="98" t="s">
        <v>2</v>
      </c>
      <c r="G753" s="98">
        <v>100</v>
      </c>
      <c r="H753" s="96">
        <v>53</v>
      </c>
      <c r="I753" s="96">
        <f t="shared" si="334"/>
        <v>51.406401551891371</v>
      </c>
      <c r="J753" s="266">
        <f t="shared" si="335"/>
        <v>50.378676550265943</v>
      </c>
      <c r="K753" s="142"/>
      <c r="L753" s="55">
        <f t="shared" si="331"/>
        <v>0</v>
      </c>
      <c r="M753" s="48">
        <f t="shared" si="332"/>
        <v>0</v>
      </c>
      <c r="N753" s="48">
        <f t="shared" si="333"/>
        <v>0</v>
      </c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  <c r="AA753" s="140"/>
      <c r="AB753" s="140"/>
      <c r="AC753" s="140"/>
      <c r="AD753" s="140"/>
      <c r="AE753" s="140"/>
    </row>
    <row r="754" spans="1:31" s="141" customFormat="1" ht="11.1" customHeight="1" outlineLevel="2">
      <c r="A754" s="98">
        <v>109004</v>
      </c>
      <c r="B754" s="406" t="s">
        <v>410</v>
      </c>
      <c r="C754" s="406"/>
      <c r="D754" s="406"/>
      <c r="E754" s="406"/>
      <c r="F754" s="98" t="s">
        <v>2</v>
      </c>
      <c r="G754" s="98">
        <v>150</v>
      </c>
      <c r="H754" s="96">
        <v>41</v>
      </c>
      <c r="I754" s="96">
        <f t="shared" si="334"/>
        <v>39.767216294859367</v>
      </c>
      <c r="J754" s="266">
        <f t="shared" si="335"/>
        <v>38.972183746432151</v>
      </c>
      <c r="K754" s="142"/>
      <c r="L754" s="55">
        <f t="shared" si="331"/>
        <v>0</v>
      </c>
      <c r="M754" s="48">
        <f t="shared" si="332"/>
        <v>0</v>
      </c>
      <c r="N754" s="48">
        <f t="shared" si="333"/>
        <v>0</v>
      </c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  <c r="AA754" s="140"/>
      <c r="AB754" s="140"/>
      <c r="AC754" s="140"/>
      <c r="AD754" s="140"/>
      <c r="AE754" s="140"/>
    </row>
    <row r="755" spans="1:31" s="141" customFormat="1" ht="11.1" customHeight="1" outlineLevel="2">
      <c r="A755" s="98">
        <v>109005</v>
      </c>
      <c r="B755" s="406" t="s">
        <v>411</v>
      </c>
      <c r="C755" s="406"/>
      <c r="D755" s="406"/>
      <c r="E755" s="406"/>
      <c r="F755" s="98" t="s">
        <v>2</v>
      </c>
      <c r="G755" s="98">
        <v>100</v>
      </c>
      <c r="H755" s="96">
        <v>58</v>
      </c>
      <c r="I755" s="96">
        <f t="shared" si="334"/>
        <v>56.256062075654711</v>
      </c>
      <c r="J755" s="266">
        <f t="shared" si="335"/>
        <v>55.131381885196703</v>
      </c>
      <c r="K755" s="142"/>
      <c r="L755" s="55">
        <f t="shared" si="331"/>
        <v>0</v>
      </c>
      <c r="M755" s="48">
        <f t="shared" si="332"/>
        <v>0</v>
      </c>
      <c r="N755" s="48">
        <f t="shared" si="333"/>
        <v>0</v>
      </c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  <c r="AA755" s="140"/>
      <c r="AB755" s="140"/>
      <c r="AC755" s="140"/>
      <c r="AD755" s="140"/>
      <c r="AE755" s="140"/>
    </row>
    <row r="756" spans="1:31" s="141" customFormat="1" ht="11.1" customHeight="1" outlineLevel="2">
      <c r="A756" s="98">
        <v>109007</v>
      </c>
      <c r="B756" s="406" t="s">
        <v>412</v>
      </c>
      <c r="C756" s="406"/>
      <c r="D756" s="406"/>
      <c r="E756" s="406"/>
      <c r="F756" s="98" t="s">
        <v>2</v>
      </c>
      <c r="G756" s="98">
        <v>100</v>
      </c>
      <c r="H756" s="96">
        <v>66.5</v>
      </c>
      <c r="I756" s="96">
        <f t="shared" si="334"/>
        <v>64.500484966052383</v>
      </c>
      <c r="J756" s="266">
        <f t="shared" si="335"/>
        <v>63.210980954578972</v>
      </c>
      <c r="K756" s="142"/>
      <c r="L756" s="55">
        <f t="shared" si="331"/>
        <v>0</v>
      </c>
      <c r="M756" s="48">
        <f t="shared" si="332"/>
        <v>0</v>
      </c>
      <c r="N756" s="48">
        <f t="shared" si="333"/>
        <v>0</v>
      </c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  <c r="AA756" s="140"/>
      <c r="AB756" s="140"/>
      <c r="AC756" s="140"/>
      <c r="AD756" s="140"/>
      <c r="AE756" s="140"/>
    </row>
    <row r="757" spans="1:31" s="141" customFormat="1" ht="11.1" customHeight="1" outlineLevel="2">
      <c r="A757" s="98">
        <v>109008</v>
      </c>
      <c r="B757" s="406" t="s">
        <v>413</v>
      </c>
      <c r="C757" s="406"/>
      <c r="D757" s="406"/>
      <c r="E757" s="406"/>
      <c r="F757" s="98" t="s">
        <v>2</v>
      </c>
      <c r="G757" s="98">
        <v>75</v>
      </c>
      <c r="H757" s="96">
        <v>77</v>
      </c>
      <c r="I757" s="96">
        <f t="shared" si="334"/>
        <v>74.684772065955386</v>
      </c>
      <c r="J757" s="266">
        <f t="shared" si="335"/>
        <v>73.19166215793355</v>
      </c>
      <c r="K757" s="142"/>
      <c r="L757" s="55">
        <f t="shared" si="331"/>
        <v>0</v>
      </c>
      <c r="M757" s="48">
        <f t="shared" si="332"/>
        <v>0</v>
      </c>
      <c r="N757" s="48">
        <f t="shared" si="333"/>
        <v>0</v>
      </c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  <c r="AA757" s="140"/>
      <c r="AB757" s="140"/>
      <c r="AC757" s="140"/>
      <c r="AD757" s="140"/>
      <c r="AE757" s="140"/>
    </row>
    <row r="758" spans="1:31" s="141" customFormat="1" ht="11.1" customHeight="1" outlineLevel="2">
      <c r="A758" s="98">
        <v>109009</v>
      </c>
      <c r="B758" s="406" t="s">
        <v>414</v>
      </c>
      <c r="C758" s="406"/>
      <c r="D758" s="406"/>
      <c r="E758" s="406"/>
      <c r="F758" s="98" t="s">
        <v>2</v>
      </c>
      <c r="G758" s="98">
        <v>50</v>
      </c>
      <c r="H758" s="96">
        <v>93</v>
      </c>
      <c r="I758" s="96">
        <f t="shared" si="334"/>
        <v>90.203685741998072</v>
      </c>
      <c r="J758" s="266">
        <f t="shared" si="335"/>
        <v>88.400319229711954</v>
      </c>
      <c r="K758" s="142"/>
      <c r="L758" s="55">
        <f t="shared" si="331"/>
        <v>0</v>
      </c>
      <c r="M758" s="48">
        <f t="shared" si="332"/>
        <v>0</v>
      </c>
      <c r="N758" s="48">
        <f t="shared" si="333"/>
        <v>0</v>
      </c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  <c r="AA758" s="140"/>
      <c r="AB758" s="140"/>
      <c r="AC758" s="140"/>
      <c r="AD758" s="140"/>
      <c r="AE758" s="140"/>
    </row>
    <row r="759" spans="1:31" s="141" customFormat="1" ht="11.1" customHeight="1" outlineLevel="2">
      <c r="A759" s="98">
        <v>109090</v>
      </c>
      <c r="B759" s="406" t="s">
        <v>1438</v>
      </c>
      <c r="C759" s="406"/>
      <c r="D759" s="406"/>
      <c r="E759" s="406"/>
      <c r="F759" s="98" t="s">
        <v>2</v>
      </c>
      <c r="G759" s="98">
        <v>100</v>
      </c>
      <c r="H759" s="96">
        <v>57</v>
      </c>
      <c r="I759" s="96">
        <f t="shared" si="334"/>
        <v>55.286129970902039</v>
      </c>
      <c r="J759" s="266">
        <f t="shared" si="335"/>
        <v>54.180840818210548</v>
      </c>
      <c r="K759" s="142"/>
      <c r="L759" s="55">
        <f t="shared" si="331"/>
        <v>0</v>
      </c>
      <c r="M759" s="48">
        <f t="shared" si="332"/>
        <v>0</v>
      </c>
      <c r="N759" s="48">
        <f t="shared" si="333"/>
        <v>0</v>
      </c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  <c r="AA759" s="140"/>
      <c r="AB759" s="140"/>
      <c r="AC759" s="140"/>
      <c r="AD759" s="140"/>
      <c r="AE759" s="140"/>
    </row>
    <row r="760" spans="1:31" s="141" customFormat="1" ht="11.1" customHeight="1" outlineLevel="2">
      <c r="A760" s="98">
        <v>109091</v>
      </c>
      <c r="B760" s="406" t="s">
        <v>1439</v>
      </c>
      <c r="C760" s="406"/>
      <c r="D760" s="406"/>
      <c r="E760" s="406"/>
      <c r="F760" s="98" t="s">
        <v>2</v>
      </c>
      <c r="G760" s="98">
        <v>100</v>
      </c>
      <c r="H760" s="96">
        <v>0</v>
      </c>
      <c r="I760" s="96">
        <f t="shared" si="334"/>
        <v>0</v>
      </c>
      <c r="J760" s="266">
        <f t="shared" si="335"/>
        <v>0</v>
      </c>
      <c r="K760" s="142"/>
      <c r="L760" s="55">
        <f t="shared" si="331"/>
        <v>0</v>
      </c>
      <c r="M760" s="48">
        <f t="shared" si="332"/>
        <v>0</v>
      </c>
      <c r="N760" s="48">
        <f t="shared" si="333"/>
        <v>0</v>
      </c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  <c r="AA760" s="140"/>
      <c r="AB760" s="140"/>
      <c r="AC760" s="140"/>
      <c r="AD760" s="140"/>
      <c r="AE760" s="140"/>
    </row>
    <row r="761" spans="1:31" s="141" customFormat="1" ht="11.1" customHeight="1" outlineLevel="2">
      <c r="A761" s="98">
        <v>109092</v>
      </c>
      <c r="B761" s="406" t="s">
        <v>1440</v>
      </c>
      <c r="C761" s="406"/>
      <c r="D761" s="406"/>
      <c r="E761" s="406"/>
      <c r="F761" s="98" t="s">
        <v>2</v>
      </c>
      <c r="G761" s="98">
        <v>100</v>
      </c>
      <c r="H761" s="96">
        <v>0</v>
      </c>
      <c r="I761" s="96">
        <f t="shared" ref="I761:I771" si="336">H761/1.031</f>
        <v>0</v>
      </c>
      <c r="J761" s="266">
        <f t="shared" ref="J761:J771" si="337">I761/1.0204</f>
        <v>0</v>
      </c>
      <c r="K761" s="142"/>
      <c r="L761" s="55">
        <f t="shared" ref="L761:L770" si="338">SUM(H761*K761)</f>
        <v>0</v>
      </c>
      <c r="M761" s="48">
        <f t="shared" ref="M761:M770" si="339">IF($L$8&gt;=30000,I761*K761,0)</f>
        <v>0</v>
      </c>
      <c r="N761" s="48">
        <f t="shared" ref="N761:N770" si="340">IF($L$8&gt;=100000,K761*J761,0)</f>
        <v>0</v>
      </c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  <c r="AA761" s="140"/>
      <c r="AB761" s="140"/>
      <c r="AC761" s="140"/>
      <c r="AD761" s="140"/>
      <c r="AE761" s="140"/>
    </row>
    <row r="762" spans="1:31" s="141" customFormat="1" ht="11.1" customHeight="1" outlineLevel="2">
      <c r="A762" s="311">
        <v>109153</v>
      </c>
      <c r="B762" s="438" t="s">
        <v>1840</v>
      </c>
      <c r="C762" s="439"/>
      <c r="D762" s="439"/>
      <c r="E762" s="440"/>
      <c r="F762" s="311" t="s">
        <v>2</v>
      </c>
      <c r="G762" s="311">
        <v>50</v>
      </c>
      <c r="H762" s="249">
        <v>0</v>
      </c>
      <c r="I762" s="249">
        <f t="shared" si="336"/>
        <v>0</v>
      </c>
      <c r="J762" s="319">
        <f t="shared" si="337"/>
        <v>0</v>
      </c>
      <c r="K762" s="144"/>
      <c r="L762" s="60">
        <f t="shared" si="338"/>
        <v>0</v>
      </c>
      <c r="M762" s="321">
        <f t="shared" si="339"/>
        <v>0</v>
      </c>
      <c r="N762" s="321">
        <f t="shared" si="340"/>
        <v>0</v>
      </c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  <c r="AA762" s="140"/>
      <c r="AB762" s="140"/>
      <c r="AC762" s="140"/>
      <c r="AD762" s="140"/>
      <c r="AE762" s="140"/>
    </row>
    <row r="763" spans="1:31" s="141" customFormat="1" ht="11.1" customHeight="1" outlineLevel="2">
      <c r="A763" s="311">
        <v>109154</v>
      </c>
      <c r="B763" s="438" t="s">
        <v>1841</v>
      </c>
      <c r="C763" s="453"/>
      <c r="D763" s="453"/>
      <c r="E763" s="454"/>
      <c r="F763" s="311" t="s">
        <v>2</v>
      </c>
      <c r="G763" s="311">
        <v>50</v>
      </c>
      <c r="H763" s="249">
        <v>0</v>
      </c>
      <c r="I763" s="249">
        <f t="shared" si="336"/>
        <v>0</v>
      </c>
      <c r="J763" s="319">
        <f t="shared" si="337"/>
        <v>0</v>
      </c>
      <c r="K763" s="144"/>
      <c r="L763" s="60">
        <f t="shared" si="338"/>
        <v>0</v>
      </c>
      <c r="M763" s="321">
        <f t="shared" si="339"/>
        <v>0</v>
      </c>
      <c r="N763" s="321">
        <f t="shared" si="340"/>
        <v>0</v>
      </c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  <c r="AA763" s="140"/>
      <c r="AB763" s="140"/>
      <c r="AC763" s="140"/>
      <c r="AD763" s="140"/>
      <c r="AE763" s="140"/>
    </row>
    <row r="764" spans="1:31" s="141" customFormat="1" ht="11.1" customHeight="1" outlineLevel="2">
      <c r="A764" s="311">
        <v>109155</v>
      </c>
      <c r="B764" s="438" t="s">
        <v>1842</v>
      </c>
      <c r="C764" s="453"/>
      <c r="D764" s="453"/>
      <c r="E764" s="454"/>
      <c r="F764" s="311" t="s">
        <v>2</v>
      </c>
      <c r="G764" s="311">
        <v>50</v>
      </c>
      <c r="H764" s="249">
        <v>0</v>
      </c>
      <c r="I764" s="249">
        <f t="shared" ref="I764" si="341">H764/1.031</f>
        <v>0</v>
      </c>
      <c r="J764" s="319">
        <f t="shared" ref="J764" si="342">I764/1.0204</f>
        <v>0</v>
      </c>
      <c r="K764" s="144"/>
      <c r="L764" s="60">
        <f t="shared" ref="L764" si="343">SUM(H764*K764)</f>
        <v>0</v>
      </c>
      <c r="M764" s="321">
        <f t="shared" ref="M764" si="344">IF($L$8&gt;=30000,I764*K764,0)</f>
        <v>0</v>
      </c>
      <c r="N764" s="321">
        <f t="shared" ref="N764" si="345">IF($L$8&gt;=100000,K764*J764,0)</f>
        <v>0</v>
      </c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  <c r="AA764" s="140"/>
      <c r="AB764" s="140"/>
      <c r="AC764" s="140"/>
      <c r="AD764" s="140"/>
      <c r="AE764" s="140"/>
    </row>
    <row r="765" spans="1:31" s="141" customFormat="1" ht="11.1" customHeight="1" outlineLevel="2">
      <c r="A765" s="311">
        <v>109093</v>
      </c>
      <c r="B765" s="470" t="s">
        <v>1441</v>
      </c>
      <c r="C765" s="470"/>
      <c r="D765" s="470"/>
      <c r="E765" s="470"/>
      <c r="F765" s="311" t="s">
        <v>2</v>
      </c>
      <c r="G765" s="311">
        <v>100</v>
      </c>
      <c r="H765" s="249">
        <v>0</v>
      </c>
      <c r="I765" s="249">
        <f t="shared" si="336"/>
        <v>0</v>
      </c>
      <c r="J765" s="319">
        <f t="shared" si="337"/>
        <v>0</v>
      </c>
      <c r="K765" s="144"/>
      <c r="L765" s="60">
        <f t="shared" si="338"/>
        <v>0</v>
      </c>
      <c r="M765" s="321">
        <f t="shared" si="339"/>
        <v>0</v>
      </c>
      <c r="N765" s="321">
        <f t="shared" si="340"/>
        <v>0</v>
      </c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  <c r="AA765" s="140"/>
      <c r="AB765" s="140"/>
      <c r="AC765" s="140"/>
      <c r="AD765" s="140"/>
      <c r="AE765" s="140"/>
    </row>
    <row r="766" spans="1:31" s="141" customFormat="1" ht="11.1" customHeight="1" outlineLevel="2">
      <c r="A766" s="98">
        <v>109098</v>
      </c>
      <c r="B766" s="406" t="s">
        <v>1540</v>
      </c>
      <c r="C766" s="406"/>
      <c r="D766" s="406"/>
      <c r="E766" s="406"/>
      <c r="F766" s="98" t="s">
        <v>2</v>
      </c>
      <c r="G766" s="98">
        <v>50</v>
      </c>
      <c r="H766" s="96">
        <v>52</v>
      </c>
      <c r="I766" s="96">
        <f t="shared" si="336"/>
        <v>50.436469447138705</v>
      </c>
      <c r="J766" s="266">
        <f t="shared" si="337"/>
        <v>49.428135483279796</v>
      </c>
      <c r="K766" s="142"/>
      <c r="L766" s="55">
        <f t="shared" si="338"/>
        <v>0</v>
      </c>
      <c r="M766" s="48">
        <f t="shared" si="339"/>
        <v>0</v>
      </c>
      <c r="N766" s="48">
        <f t="shared" si="340"/>
        <v>0</v>
      </c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  <c r="AA766" s="140"/>
      <c r="AB766" s="140"/>
      <c r="AC766" s="140"/>
      <c r="AD766" s="140"/>
      <c r="AE766" s="140"/>
    </row>
    <row r="767" spans="1:31" s="141" customFormat="1" ht="11.1" customHeight="1" outlineLevel="2">
      <c r="A767" s="98">
        <v>109099</v>
      </c>
      <c r="B767" s="406" t="s">
        <v>1541</v>
      </c>
      <c r="C767" s="406"/>
      <c r="D767" s="406"/>
      <c r="E767" s="406"/>
      <c r="F767" s="311" t="s">
        <v>2</v>
      </c>
      <c r="G767" s="98">
        <v>50</v>
      </c>
      <c r="H767" s="96">
        <v>62</v>
      </c>
      <c r="I767" s="96">
        <f t="shared" si="336"/>
        <v>60.135790494665379</v>
      </c>
      <c r="J767" s="266">
        <f t="shared" si="337"/>
        <v>58.9335461531413</v>
      </c>
      <c r="K767" s="142"/>
      <c r="L767" s="55">
        <f t="shared" si="338"/>
        <v>0</v>
      </c>
      <c r="M767" s="48">
        <f t="shared" si="339"/>
        <v>0</v>
      </c>
      <c r="N767" s="48">
        <f t="shared" si="340"/>
        <v>0</v>
      </c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  <c r="AA767" s="140"/>
      <c r="AB767" s="140"/>
      <c r="AC767" s="140"/>
      <c r="AD767" s="140"/>
      <c r="AE767" s="140"/>
    </row>
    <row r="768" spans="1:31" s="141" customFormat="1" ht="11.1" customHeight="1" outlineLevel="2">
      <c r="A768" s="98">
        <v>109100</v>
      </c>
      <c r="B768" s="406" t="s">
        <v>1542</v>
      </c>
      <c r="C768" s="406"/>
      <c r="D768" s="406"/>
      <c r="E768" s="406"/>
      <c r="F768" s="98" t="s">
        <v>2</v>
      </c>
      <c r="G768" s="98">
        <v>50</v>
      </c>
      <c r="H768" s="96">
        <v>0</v>
      </c>
      <c r="I768" s="96">
        <f t="shared" si="336"/>
        <v>0</v>
      </c>
      <c r="J768" s="266">
        <f t="shared" si="337"/>
        <v>0</v>
      </c>
      <c r="K768" s="142"/>
      <c r="L768" s="55">
        <f t="shared" si="338"/>
        <v>0</v>
      </c>
      <c r="M768" s="48">
        <f t="shared" si="339"/>
        <v>0</v>
      </c>
      <c r="N768" s="48">
        <f t="shared" si="340"/>
        <v>0</v>
      </c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  <c r="AA768" s="140"/>
      <c r="AB768" s="140"/>
      <c r="AC768" s="140"/>
      <c r="AD768" s="140"/>
      <c r="AE768" s="140"/>
    </row>
    <row r="769" spans="1:31" s="141" customFormat="1" ht="11.1" customHeight="1" outlineLevel="2">
      <c r="A769" s="98">
        <v>109101</v>
      </c>
      <c r="B769" s="406" t="s">
        <v>1543</v>
      </c>
      <c r="C769" s="406"/>
      <c r="D769" s="406"/>
      <c r="E769" s="406"/>
      <c r="F769" s="311" t="s">
        <v>2</v>
      </c>
      <c r="G769" s="98">
        <v>50</v>
      </c>
      <c r="H769" s="96">
        <v>66</v>
      </c>
      <c r="I769" s="96">
        <f t="shared" si="336"/>
        <v>64.015518913676047</v>
      </c>
      <c r="J769" s="266">
        <f t="shared" si="337"/>
        <v>62.735710421085898</v>
      </c>
      <c r="K769" s="142"/>
      <c r="L769" s="55">
        <f t="shared" si="338"/>
        <v>0</v>
      </c>
      <c r="M769" s="48">
        <f t="shared" si="339"/>
        <v>0</v>
      </c>
      <c r="N769" s="48">
        <f t="shared" si="340"/>
        <v>0</v>
      </c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  <c r="AA769" s="140"/>
      <c r="AB769" s="140"/>
      <c r="AC769" s="140"/>
      <c r="AD769" s="140"/>
      <c r="AE769" s="140"/>
    </row>
    <row r="770" spans="1:31" s="141" customFormat="1" ht="11.1" customHeight="1" outlineLevel="2">
      <c r="A770" s="98">
        <v>109102</v>
      </c>
      <c r="B770" s="406" t="s">
        <v>1544</v>
      </c>
      <c r="C770" s="406"/>
      <c r="D770" s="406"/>
      <c r="E770" s="406"/>
      <c r="F770" s="98" t="s">
        <v>2</v>
      </c>
      <c r="G770" s="98">
        <v>50</v>
      </c>
      <c r="H770" s="96">
        <v>65</v>
      </c>
      <c r="I770" s="96">
        <f t="shared" si="336"/>
        <v>63.045586808923382</v>
      </c>
      <c r="J770" s="266">
        <f t="shared" si="337"/>
        <v>61.78516935409975</v>
      </c>
      <c r="K770" s="142"/>
      <c r="L770" s="55">
        <f t="shared" si="338"/>
        <v>0</v>
      </c>
      <c r="M770" s="48">
        <f t="shared" si="339"/>
        <v>0</v>
      </c>
      <c r="N770" s="48">
        <f t="shared" si="340"/>
        <v>0</v>
      </c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  <c r="AA770" s="140"/>
      <c r="AB770" s="140"/>
      <c r="AC770" s="140"/>
      <c r="AD770" s="140"/>
      <c r="AE770" s="140"/>
    </row>
    <row r="771" spans="1:31" s="141" customFormat="1" ht="11.1" customHeight="1" outlineLevel="2">
      <c r="A771" s="311">
        <v>109103</v>
      </c>
      <c r="B771" s="470" t="s">
        <v>1545</v>
      </c>
      <c r="C771" s="470"/>
      <c r="D771" s="470"/>
      <c r="E771" s="470"/>
      <c r="F771" s="311" t="s">
        <v>2</v>
      </c>
      <c r="G771" s="311">
        <v>50</v>
      </c>
      <c r="H771" s="249">
        <v>93</v>
      </c>
      <c r="I771" s="249">
        <f t="shared" si="336"/>
        <v>90.203685741998072</v>
      </c>
      <c r="J771" s="319">
        <f t="shared" si="337"/>
        <v>88.400319229711954</v>
      </c>
      <c r="K771" s="144"/>
      <c r="L771" s="55">
        <f t="shared" ref="L771:L794" si="346">SUM(H771*K771)</f>
        <v>0</v>
      </c>
      <c r="M771" s="48">
        <f t="shared" ref="M771:M794" si="347">IF($L$8&gt;=30000,I771*K771,0)</f>
        <v>0</v>
      </c>
      <c r="N771" s="48">
        <f t="shared" ref="N771:N794" si="348">IF($L$8&gt;=100000,K771*J771,0)</f>
        <v>0</v>
      </c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  <c r="AA771" s="140"/>
      <c r="AB771" s="140"/>
      <c r="AC771" s="140"/>
      <c r="AD771" s="140"/>
      <c r="AE771" s="140"/>
    </row>
    <row r="772" spans="1:31" s="141" customFormat="1" ht="11.1" customHeight="1" outlineLevel="2">
      <c r="A772" s="311">
        <v>109104</v>
      </c>
      <c r="B772" s="406" t="s">
        <v>1554</v>
      </c>
      <c r="C772" s="406"/>
      <c r="D772" s="406"/>
      <c r="E772" s="406"/>
      <c r="F772" s="311" t="s">
        <v>2</v>
      </c>
      <c r="G772" s="98">
        <v>50</v>
      </c>
      <c r="H772" s="249">
        <v>0</v>
      </c>
      <c r="I772" s="249">
        <f t="shared" ref="I772:I794" si="349">H772/1.031</f>
        <v>0</v>
      </c>
      <c r="J772" s="319">
        <f t="shared" ref="J772:J794" si="350">I772/1.0204</f>
        <v>0</v>
      </c>
      <c r="K772" s="142"/>
      <c r="L772" s="55">
        <f t="shared" si="346"/>
        <v>0</v>
      </c>
      <c r="M772" s="48">
        <f t="shared" si="347"/>
        <v>0</v>
      </c>
      <c r="N772" s="48">
        <f t="shared" si="348"/>
        <v>0</v>
      </c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  <c r="AA772" s="140"/>
      <c r="AB772" s="140"/>
      <c r="AC772" s="140"/>
      <c r="AD772" s="140"/>
      <c r="AE772" s="140"/>
    </row>
    <row r="773" spans="1:31" s="141" customFormat="1" ht="11.1" customHeight="1" outlineLevel="2">
      <c r="A773" s="98">
        <v>109105</v>
      </c>
      <c r="B773" s="406" t="s">
        <v>1548</v>
      </c>
      <c r="C773" s="406"/>
      <c r="D773" s="406"/>
      <c r="E773" s="406"/>
      <c r="F773" s="98" t="s">
        <v>2</v>
      </c>
      <c r="G773" s="98">
        <v>50</v>
      </c>
      <c r="H773" s="96">
        <v>0</v>
      </c>
      <c r="I773" s="249">
        <f t="shared" si="349"/>
        <v>0</v>
      </c>
      <c r="J773" s="319">
        <f t="shared" si="350"/>
        <v>0</v>
      </c>
      <c r="K773" s="142"/>
      <c r="L773" s="55">
        <f t="shared" si="346"/>
        <v>0</v>
      </c>
      <c r="M773" s="48">
        <f t="shared" si="347"/>
        <v>0</v>
      </c>
      <c r="N773" s="48">
        <f t="shared" si="348"/>
        <v>0</v>
      </c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  <c r="AA773" s="140"/>
      <c r="AB773" s="140"/>
      <c r="AC773" s="140"/>
      <c r="AD773" s="140"/>
      <c r="AE773" s="140"/>
    </row>
    <row r="774" spans="1:31" s="141" customFormat="1" ht="11.1" customHeight="1" outlineLevel="2">
      <c r="A774" s="311">
        <v>109106</v>
      </c>
      <c r="B774" s="406" t="s">
        <v>1549</v>
      </c>
      <c r="C774" s="406"/>
      <c r="D774" s="406"/>
      <c r="E774" s="406"/>
      <c r="F774" s="311" t="s">
        <v>2</v>
      </c>
      <c r="G774" s="98">
        <v>50</v>
      </c>
      <c r="H774" s="96">
        <v>48</v>
      </c>
      <c r="I774" s="249">
        <f t="shared" si="349"/>
        <v>46.556741028128037</v>
      </c>
      <c r="J774" s="319">
        <f t="shared" si="350"/>
        <v>45.625971215335198</v>
      </c>
      <c r="K774" s="142"/>
      <c r="L774" s="55">
        <f t="shared" si="346"/>
        <v>0</v>
      </c>
      <c r="M774" s="48">
        <f t="shared" si="347"/>
        <v>0</v>
      </c>
      <c r="N774" s="48">
        <f t="shared" si="348"/>
        <v>0</v>
      </c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  <c r="AA774" s="140"/>
      <c r="AB774" s="140"/>
      <c r="AC774" s="140"/>
      <c r="AD774" s="140"/>
      <c r="AE774" s="140"/>
    </row>
    <row r="775" spans="1:31" s="141" customFormat="1" ht="11.1" customHeight="1" outlineLevel="2">
      <c r="A775" s="98">
        <v>109107</v>
      </c>
      <c r="B775" s="406" t="s">
        <v>1550</v>
      </c>
      <c r="C775" s="406"/>
      <c r="D775" s="406"/>
      <c r="E775" s="406"/>
      <c r="F775" s="311" t="s">
        <v>2</v>
      </c>
      <c r="G775" s="311">
        <v>50</v>
      </c>
      <c r="H775" s="96">
        <v>52.5</v>
      </c>
      <c r="I775" s="249">
        <f t="shared" si="349"/>
        <v>50.921435499515042</v>
      </c>
      <c r="J775" s="319">
        <f t="shared" si="350"/>
        <v>49.903406016772877</v>
      </c>
      <c r="K775" s="142"/>
      <c r="L775" s="55">
        <f t="shared" si="346"/>
        <v>0</v>
      </c>
      <c r="M775" s="48">
        <f t="shared" si="347"/>
        <v>0</v>
      </c>
      <c r="N775" s="48">
        <f t="shared" si="348"/>
        <v>0</v>
      </c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  <c r="AA775" s="140"/>
      <c r="AB775" s="140"/>
      <c r="AC775" s="140"/>
      <c r="AD775" s="140"/>
      <c r="AE775" s="140"/>
    </row>
    <row r="776" spans="1:31" s="141" customFormat="1" ht="11.1" customHeight="1" outlineLevel="2">
      <c r="A776" s="311">
        <v>109108</v>
      </c>
      <c r="B776" s="406" t="s">
        <v>1551</v>
      </c>
      <c r="C776" s="406"/>
      <c r="D776" s="406"/>
      <c r="E776" s="406"/>
      <c r="F776" s="98" t="s">
        <v>2</v>
      </c>
      <c r="G776" s="98">
        <v>50</v>
      </c>
      <c r="H776" s="96">
        <v>58</v>
      </c>
      <c r="I776" s="249">
        <f t="shared" si="349"/>
        <v>56.256062075654711</v>
      </c>
      <c r="J776" s="319">
        <f t="shared" si="350"/>
        <v>55.131381885196703</v>
      </c>
      <c r="K776" s="142"/>
      <c r="L776" s="55">
        <f t="shared" si="346"/>
        <v>0</v>
      </c>
      <c r="M776" s="48">
        <f t="shared" si="347"/>
        <v>0</v>
      </c>
      <c r="N776" s="48">
        <f t="shared" si="348"/>
        <v>0</v>
      </c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  <c r="AA776" s="140"/>
      <c r="AB776" s="140"/>
      <c r="AC776" s="140"/>
      <c r="AD776" s="140"/>
      <c r="AE776" s="140"/>
    </row>
    <row r="777" spans="1:31" s="141" customFormat="1" ht="11.1" customHeight="1" outlineLevel="2">
      <c r="A777" s="98">
        <v>109109</v>
      </c>
      <c r="B777" s="406" t="s">
        <v>1552</v>
      </c>
      <c r="C777" s="406"/>
      <c r="D777" s="406"/>
      <c r="E777" s="406"/>
      <c r="F777" s="311" t="s">
        <v>2</v>
      </c>
      <c r="G777" s="98">
        <v>50</v>
      </c>
      <c r="H777" s="96">
        <v>0</v>
      </c>
      <c r="I777" s="249">
        <f t="shared" si="349"/>
        <v>0</v>
      </c>
      <c r="J777" s="319">
        <f t="shared" si="350"/>
        <v>0</v>
      </c>
      <c r="K777" s="142"/>
      <c r="L777" s="55">
        <f t="shared" si="346"/>
        <v>0</v>
      </c>
      <c r="M777" s="48">
        <f t="shared" si="347"/>
        <v>0</v>
      </c>
      <c r="N777" s="48">
        <f t="shared" si="348"/>
        <v>0</v>
      </c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  <c r="AA777" s="140"/>
      <c r="AB777" s="140"/>
      <c r="AC777" s="140"/>
      <c r="AD777" s="140"/>
      <c r="AE777" s="140"/>
    </row>
    <row r="778" spans="1:31" s="141" customFormat="1" ht="11.1" customHeight="1" outlineLevel="2">
      <c r="A778" s="311">
        <v>109110</v>
      </c>
      <c r="B778" s="406" t="s">
        <v>1553</v>
      </c>
      <c r="C778" s="406"/>
      <c r="D778" s="406"/>
      <c r="E778" s="406"/>
      <c r="F778" s="311" t="s">
        <v>2</v>
      </c>
      <c r="G778" s="98">
        <v>50</v>
      </c>
      <c r="H778" s="96">
        <v>0</v>
      </c>
      <c r="I778" s="249">
        <f t="shared" si="349"/>
        <v>0</v>
      </c>
      <c r="J778" s="319">
        <f t="shared" si="350"/>
        <v>0</v>
      </c>
      <c r="K778" s="142"/>
      <c r="L778" s="55">
        <f t="shared" si="346"/>
        <v>0</v>
      </c>
      <c r="M778" s="48">
        <f t="shared" si="347"/>
        <v>0</v>
      </c>
      <c r="N778" s="48">
        <f t="shared" si="348"/>
        <v>0</v>
      </c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  <c r="AA778" s="140"/>
      <c r="AB778" s="140"/>
      <c r="AC778" s="140"/>
      <c r="AD778" s="140"/>
      <c r="AE778" s="140"/>
    </row>
    <row r="779" spans="1:31" s="141" customFormat="1" ht="11.1" customHeight="1" outlineLevel="2">
      <c r="A779" s="311">
        <v>109111</v>
      </c>
      <c r="B779" s="406" t="s">
        <v>1555</v>
      </c>
      <c r="C779" s="406"/>
      <c r="D779" s="406"/>
      <c r="E779" s="406"/>
      <c r="F779" s="98" t="s">
        <v>2</v>
      </c>
      <c r="G779" s="311">
        <v>50</v>
      </c>
      <c r="H779" s="96">
        <v>0</v>
      </c>
      <c r="I779" s="249">
        <f t="shared" si="349"/>
        <v>0</v>
      </c>
      <c r="J779" s="319">
        <f t="shared" si="350"/>
        <v>0</v>
      </c>
      <c r="K779" s="142"/>
      <c r="L779" s="55">
        <f t="shared" si="346"/>
        <v>0</v>
      </c>
      <c r="M779" s="48">
        <f t="shared" si="347"/>
        <v>0</v>
      </c>
      <c r="N779" s="48">
        <f t="shared" si="348"/>
        <v>0</v>
      </c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  <c r="AA779" s="140"/>
      <c r="AB779" s="140"/>
      <c r="AC779" s="140"/>
      <c r="AD779" s="140"/>
      <c r="AE779" s="140"/>
    </row>
    <row r="780" spans="1:31" s="141" customFormat="1" ht="11.1" customHeight="1" outlineLevel="2">
      <c r="A780" s="98">
        <v>109112</v>
      </c>
      <c r="B780" s="406" t="s">
        <v>1556</v>
      </c>
      <c r="C780" s="406"/>
      <c r="D780" s="406"/>
      <c r="E780" s="406"/>
      <c r="F780" s="311" t="s">
        <v>2</v>
      </c>
      <c r="G780" s="98">
        <v>50</v>
      </c>
      <c r="H780" s="96">
        <v>0</v>
      </c>
      <c r="I780" s="249">
        <f t="shared" si="349"/>
        <v>0</v>
      </c>
      <c r="J780" s="319">
        <f t="shared" si="350"/>
        <v>0</v>
      </c>
      <c r="K780" s="142"/>
      <c r="L780" s="55">
        <f t="shared" si="346"/>
        <v>0</v>
      </c>
      <c r="M780" s="48">
        <f t="shared" si="347"/>
        <v>0</v>
      </c>
      <c r="N780" s="48">
        <f t="shared" si="348"/>
        <v>0</v>
      </c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  <c r="AA780" s="140"/>
      <c r="AB780" s="140"/>
      <c r="AC780" s="140"/>
      <c r="AD780" s="140"/>
      <c r="AE780" s="140"/>
    </row>
    <row r="781" spans="1:31" s="141" customFormat="1" ht="11.1" customHeight="1" outlineLevel="2">
      <c r="A781" s="311">
        <v>109113</v>
      </c>
      <c r="B781" s="406" t="s">
        <v>1557</v>
      </c>
      <c r="C781" s="406"/>
      <c r="D781" s="406"/>
      <c r="E781" s="406"/>
      <c r="F781" s="311" t="s">
        <v>2</v>
      </c>
      <c r="G781" s="98">
        <v>50</v>
      </c>
      <c r="H781" s="96">
        <v>0</v>
      </c>
      <c r="I781" s="249">
        <f t="shared" si="349"/>
        <v>0</v>
      </c>
      <c r="J781" s="319">
        <f t="shared" si="350"/>
        <v>0</v>
      </c>
      <c r="K781" s="142"/>
      <c r="L781" s="55">
        <f t="shared" si="346"/>
        <v>0</v>
      </c>
      <c r="M781" s="48">
        <f t="shared" si="347"/>
        <v>0</v>
      </c>
      <c r="N781" s="48">
        <f t="shared" si="348"/>
        <v>0</v>
      </c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  <c r="AA781" s="140"/>
      <c r="AB781" s="140"/>
      <c r="AC781" s="140"/>
      <c r="AD781" s="140"/>
      <c r="AE781" s="140"/>
    </row>
    <row r="782" spans="1:31" s="141" customFormat="1" ht="11.1" customHeight="1" outlineLevel="2">
      <c r="A782" s="98">
        <v>109114</v>
      </c>
      <c r="B782" s="406" t="s">
        <v>1558</v>
      </c>
      <c r="C782" s="406"/>
      <c r="D782" s="406"/>
      <c r="E782" s="406"/>
      <c r="F782" s="98" t="s">
        <v>2</v>
      </c>
      <c r="G782" s="98">
        <v>50</v>
      </c>
      <c r="H782" s="96">
        <v>0</v>
      </c>
      <c r="I782" s="249">
        <f t="shared" si="349"/>
        <v>0</v>
      </c>
      <c r="J782" s="319">
        <f t="shared" si="350"/>
        <v>0</v>
      </c>
      <c r="K782" s="142"/>
      <c r="L782" s="55">
        <f t="shared" si="346"/>
        <v>0</v>
      </c>
      <c r="M782" s="48">
        <f t="shared" si="347"/>
        <v>0</v>
      </c>
      <c r="N782" s="48">
        <f t="shared" si="348"/>
        <v>0</v>
      </c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  <c r="AA782" s="140"/>
      <c r="AB782" s="140"/>
      <c r="AC782" s="140"/>
      <c r="AD782" s="140"/>
      <c r="AE782" s="140"/>
    </row>
    <row r="783" spans="1:31" s="141" customFormat="1" ht="11.1" customHeight="1" outlineLevel="2">
      <c r="A783" s="311">
        <v>109115</v>
      </c>
      <c r="B783" s="406" t="s">
        <v>1559</v>
      </c>
      <c r="C783" s="406"/>
      <c r="D783" s="406"/>
      <c r="E783" s="406"/>
      <c r="F783" s="311" t="s">
        <v>2</v>
      </c>
      <c r="G783" s="311">
        <v>50</v>
      </c>
      <c r="H783" s="96">
        <v>0</v>
      </c>
      <c r="I783" s="249">
        <f t="shared" si="349"/>
        <v>0</v>
      </c>
      <c r="J783" s="319">
        <f t="shared" si="350"/>
        <v>0</v>
      </c>
      <c r="K783" s="142"/>
      <c r="L783" s="55">
        <f t="shared" si="346"/>
        <v>0</v>
      </c>
      <c r="M783" s="48">
        <f t="shared" si="347"/>
        <v>0</v>
      </c>
      <c r="N783" s="48">
        <f t="shared" si="348"/>
        <v>0</v>
      </c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  <c r="AA783" s="140"/>
      <c r="AB783" s="140"/>
      <c r="AC783" s="140"/>
      <c r="AD783" s="140"/>
      <c r="AE783" s="140"/>
    </row>
    <row r="784" spans="1:31" s="141" customFormat="1" ht="11.1" customHeight="1" outlineLevel="2">
      <c r="A784" s="311">
        <v>109116</v>
      </c>
      <c r="B784" s="406" t="s">
        <v>1560</v>
      </c>
      <c r="C784" s="406"/>
      <c r="D784" s="406"/>
      <c r="E784" s="406"/>
      <c r="F784" s="311" t="s">
        <v>2</v>
      </c>
      <c r="G784" s="98">
        <v>50</v>
      </c>
      <c r="H784" s="96">
        <v>0</v>
      </c>
      <c r="I784" s="249">
        <f t="shared" si="349"/>
        <v>0</v>
      </c>
      <c r="J784" s="319">
        <f t="shared" si="350"/>
        <v>0</v>
      </c>
      <c r="K784" s="142"/>
      <c r="L784" s="55">
        <f t="shared" si="346"/>
        <v>0</v>
      </c>
      <c r="M784" s="48">
        <f t="shared" si="347"/>
        <v>0</v>
      </c>
      <c r="N784" s="48">
        <f t="shared" si="348"/>
        <v>0</v>
      </c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  <c r="AA784" s="140"/>
      <c r="AB784" s="140"/>
      <c r="AC784" s="140"/>
      <c r="AD784" s="140"/>
      <c r="AE784" s="140"/>
    </row>
    <row r="785" spans="1:31" s="141" customFormat="1" ht="11.1" customHeight="1" outlineLevel="2">
      <c r="A785" s="98">
        <v>109117</v>
      </c>
      <c r="B785" s="406" t="s">
        <v>1561</v>
      </c>
      <c r="C785" s="406"/>
      <c r="D785" s="406"/>
      <c r="E785" s="406"/>
      <c r="F785" s="98" t="s">
        <v>2</v>
      </c>
      <c r="G785" s="98">
        <v>50</v>
      </c>
      <c r="H785" s="96">
        <v>0</v>
      </c>
      <c r="I785" s="249">
        <f t="shared" si="349"/>
        <v>0</v>
      </c>
      <c r="J785" s="319">
        <f t="shared" si="350"/>
        <v>0</v>
      </c>
      <c r="K785" s="142"/>
      <c r="L785" s="55">
        <f t="shared" si="346"/>
        <v>0</v>
      </c>
      <c r="M785" s="48">
        <f t="shared" si="347"/>
        <v>0</v>
      </c>
      <c r="N785" s="48">
        <f t="shared" si="348"/>
        <v>0</v>
      </c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  <c r="AA785" s="140"/>
      <c r="AB785" s="140"/>
      <c r="AC785" s="140"/>
      <c r="AD785" s="140"/>
      <c r="AE785" s="140"/>
    </row>
    <row r="786" spans="1:31" s="141" customFormat="1" ht="11.1" customHeight="1" outlineLevel="2">
      <c r="A786" s="311">
        <v>109118</v>
      </c>
      <c r="B786" s="406" t="s">
        <v>1562</v>
      </c>
      <c r="C786" s="406"/>
      <c r="D786" s="406"/>
      <c r="E786" s="406"/>
      <c r="F786" s="311" t="s">
        <v>2</v>
      </c>
      <c r="G786" s="98">
        <v>50</v>
      </c>
      <c r="H786" s="96">
        <v>0</v>
      </c>
      <c r="I786" s="249">
        <f t="shared" si="349"/>
        <v>0</v>
      </c>
      <c r="J786" s="319">
        <f t="shared" si="350"/>
        <v>0</v>
      </c>
      <c r="K786" s="142"/>
      <c r="L786" s="55">
        <f t="shared" si="346"/>
        <v>0</v>
      </c>
      <c r="M786" s="48">
        <f t="shared" si="347"/>
        <v>0</v>
      </c>
      <c r="N786" s="48">
        <f t="shared" si="348"/>
        <v>0</v>
      </c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  <c r="AA786" s="140"/>
      <c r="AB786" s="140"/>
      <c r="AC786" s="140"/>
      <c r="AD786" s="140"/>
      <c r="AE786" s="140"/>
    </row>
    <row r="787" spans="1:31" s="141" customFormat="1" ht="11.1" customHeight="1" outlineLevel="2">
      <c r="A787" s="98">
        <v>109119</v>
      </c>
      <c r="B787" s="406" t="s">
        <v>1563</v>
      </c>
      <c r="C787" s="406"/>
      <c r="D787" s="406"/>
      <c r="E787" s="406"/>
      <c r="F787" s="98" t="s">
        <v>2</v>
      </c>
      <c r="G787" s="311">
        <v>50</v>
      </c>
      <c r="H787" s="96">
        <v>0</v>
      </c>
      <c r="I787" s="249">
        <f t="shared" si="349"/>
        <v>0</v>
      </c>
      <c r="J787" s="319">
        <f t="shared" si="350"/>
        <v>0</v>
      </c>
      <c r="K787" s="142"/>
      <c r="L787" s="55">
        <f t="shared" si="346"/>
        <v>0</v>
      </c>
      <c r="M787" s="48">
        <f t="shared" si="347"/>
        <v>0</v>
      </c>
      <c r="N787" s="48">
        <f t="shared" si="348"/>
        <v>0</v>
      </c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  <c r="AA787" s="140"/>
      <c r="AB787" s="140"/>
      <c r="AC787" s="140"/>
      <c r="AD787" s="140"/>
      <c r="AE787" s="140"/>
    </row>
    <row r="788" spans="1:31" s="141" customFormat="1" ht="11.1" customHeight="1" outlineLevel="2">
      <c r="A788" s="311">
        <v>109120</v>
      </c>
      <c r="B788" s="406" t="s">
        <v>1769</v>
      </c>
      <c r="C788" s="406"/>
      <c r="D788" s="406"/>
      <c r="E788" s="406"/>
      <c r="F788" s="311" t="s">
        <v>2</v>
      </c>
      <c r="G788" s="98">
        <v>50</v>
      </c>
      <c r="H788" s="96">
        <v>0</v>
      </c>
      <c r="I788" s="249">
        <f t="shared" si="349"/>
        <v>0</v>
      </c>
      <c r="J788" s="319">
        <f t="shared" si="350"/>
        <v>0</v>
      </c>
      <c r="K788" s="142"/>
      <c r="L788" s="55">
        <f t="shared" si="346"/>
        <v>0</v>
      </c>
      <c r="M788" s="48">
        <f t="shared" si="347"/>
        <v>0</v>
      </c>
      <c r="N788" s="48">
        <f t="shared" si="348"/>
        <v>0</v>
      </c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  <c r="AA788" s="140"/>
      <c r="AB788" s="140"/>
      <c r="AC788" s="140"/>
      <c r="AD788" s="140"/>
      <c r="AE788" s="140"/>
    </row>
    <row r="789" spans="1:31" s="141" customFormat="1" ht="11.1" customHeight="1" outlineLevel="2">
      <c r="A789" s="311">
        <v>109121</v>
      </c>
      <c r="B789" s="406" t="s">
        <v>1564</v>
      </c>
      <c r="C789" s="406"/>
      <c r="D789" s="406"/>
      <c r="E789" s="406"/>
      <c r="F789" s="311" t="s">
        <v>2</v>
      </c>
      <c r="G789" s="98">
        <v>50</v>
      </c>
      <c r="H789" s="96">
        <v>0</v>
      </c>
      <c r="I789" s="249">
        <f t="shared" si="349"/>
        <v>0</v>
      </c>
      <c r="J789" s="319">
        <f t="shared" si="350"/>
        <v>0</v>
      </c>
      <c r="K789" s="142"/>
      <c r="L789" s="55">
        <f t="shared" si="346"/>
        <v>0</v>
      </c>
      <c r="M789" s="48">
        <f t="shared" si="347"/>
        <v>0</v>
      </c>
      <c r="N789" s="48">
        <f t="shared" si="348"/>
        <v>0</v>
      </c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  <c r="AA789" s="140"/>
      <c r="AB789" s="140"/>
      <c r="AC789" s="140"/>
      <c r="AD789" s="140"/>
      <c r="AE789" s="140"/>
    </row>
    <row r="790" spans="1:31" s="141" customFormat="1" ht="11.1" customHeight="1" outlineLevel="2">
      <c r="A790" s="98">
        <v>109122</v>
      </c>
      <c r="B790" s="406" t="s">
        <v>1565</v>
      </c>
      <c r="C790" s="406"/>
      <c r="D790" s="406"/>
      <c r="E790" s="406"/>
      <c r="F790" s="98" t="s">
        <v>2</v>
      </c>
      <c r="G790" s="98">
        <v>50</v>
      </c>
      <c r="H790" s="96">
        <v>0</v>
      </c>
      <c r="I790" s="249">
        <f t="shared" si="349"/>
        <v>0</v>
      </c>
      <c r="J790" s="319">
        <f t="shared" si="350"/>
        <v>0</v>
      </c>
      <c r="K790" s="142"/>
      <c r="L790" s="55">
        <f t="shared" si="346"/>
        <v>0</v>
      </c>
      <c r="M790" s="48">
        <f t="shared" si="347"/>
        <v>0</v>
      </c>
      <c r="N790" s="48">
        <f t="shared" si="348"/>
        <v>0</v>
      </c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  <c r="AA790" s="140"/>
      <c r="AB790" s="140"/>
      <c r="AC790" s="140"/>
      <c r="AD790" s="140"/>
      <c r="AE790" s="140"/>
    </row>
    <row r="791" spans="1:31" s="141" customFormat="1" ht="11.1" customHeight="1" outlineLevel="2">
      <c r="A791" s="311">
        <v>109123</v>
      </c>
      <c r="B791" s="406" t="s">
        <v>1566</v>
      </c>
      <c r="C791" s="406"/>
      <c r="D791" s="406"/>
      <c r="E791" s="406"/>
      <c r="F791" s="311" t="s">
        <v>2</v>
      </c>
      <c r="G791" s="311">
        <v>50</v>
      </c>
      <c r="H791" s="96">
        <v>65</v>
      </c>
      <c r="I791" s="249">
        <f t="shared" si="349"/>
        <v>63.045586808923382</v>
      </c>
      <c r="J791" s="319">
        <f t="shared" si="350"/>
        <v>61.78516935409975</v>
      </c>
      <c r="K791" s="142"/>
      <c r="L791" s="55">
        <f t="shared" si="346"/>
        <v>0</v>
      </c>
      <c r="M791" s="48">
        <f t="shared" si="347"/>
        <v>0</v>
      </c>
      <c r="N791" s="48">
        <f t="shared" si="348"/>
        <v>0</v>
      </c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  <c r="AA791" s="140"/>
      <c r="AB791" s="140"/>
      <c r="AC791" s="140"/>
      <c r="AD791" s="140"/>
      <c r="AE791" s="140"/>
    </row>
    <row r="792" spans="1:31" s="141" customFormat="1" ht="11.1" customHeight="1" outlineLevel="2">
      <c r="A792" s="98">
        <v>109124</v>
      </c>
      <c r="B792" s="406" t="s">
        <v>1567</v>
      </c>
      <c r="C792" s="406"/>
      <c r="D792" s="406"/>
      <c r="E792" s="406"/>
      <c r="F792" s="311" t="s">
        <v>2</v>
      </c>
      <c r="G792" s="98">
        <v>50</v>
      </c>
      <c r="H792" s="96">
        <v>67</v>
      </c>
      <c r="I792" s="249">
        <f t="shared" si="349"/>
        <v>64.985451018428719</v>
      </c>
      <c r="J792" s="319">
        <f t="shared" si="350"/>
        <v>63.686251488072052</v>
      </c>
      <c r="K792" s="142"/>
      <c r="L792" s="55">
        <f t="shared" si="346"/>
        <v>0</v>
      </c>
      <c r="M792" s="48">
        <f t="shared" si="347"/>
        <v>0</v>
      </c>
      <c r="N792" s="48">
        <f t="shared" si="348"/>
        <v>0</v>
      </c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  <c r="AA792" s="140"/>
      <c r="AB792" s="140"/>
      <c r="AC792" s="140"/>
      <c r="AD792" s="140"/>
      <c r="AE792" s="140"/>
    </row>
    <row r="793" spans="1:31" s="141" customFormat="1" ht="11.1" customHeight="1" outlineLevel="2">
      <c r="A793" s="98">
        <v>109125</v>
      </c>
      <c r="B793" s="406" t="s">
        <v>1568</v>
      </c>
      <c r="C793" s="406"/>
      <c r="D793" s="406"/>
      <c r="E793" s="406"/>
      <c r="F793" s="98" t="s">
        <v>2</v>
      </c>
      <c r="G793" s="98">
        <v>50</v>
      </c>
      <c r="H793" s="96">
        <v>62</v>
      </c>
      <c r="I793" s="249">
        <f t="shared" si="349"/>
        <v>60.135790494665379</v>
      </c>
      <c r="J793" s="319">
        <f t="shared" si="350"/>
        <v>58.9335461531413</v>
      </c>
      <c r="K793" s="142"/>
      <c r="L793" s="55">
        <f t="shared" si="346"/>
        <v>0</v>
      </c>
      <c r="M793" s="48">
        <f t="shared" si="347"/>
        <v>0</v>
      </c>
      <c r="N793" s="48">
        <f t="shared" si="348"/>
        <v>0</v>
      </c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  <c r="AA793" s="140"/>
      <c r="AB793" s="140"/>
      <c r="AC793" s="140"/>
      <c r="AD793" s="140"/>
      <c r="AE793" s="140"/>
    </row>
    <row r="794" spans="1:31" s="141" customFormat="1" ht="11.1" customHeight="1" outlineLevel="2" thickBot="1">
      <c r="A794" s="98">
        <v>109126</v>
      </c>
      <c r="B794" s="406" t="s">
        <v>1569</v>
      </c>
      <c r="C794" s="406"/>
      <c r="D794" s="406"/>
      <c r="E794" s="406"/>
      <c r="F794" s="98" t="s">
        <v>2</v>
      </c>
      <c r="G794" s="98">
        <v>50</v>
      </c>
      <c r="H794" s="96">
        <v>65</v>
      </c>
      <c r="I794" s="96">
        <f t="shared" si="349"/>
        <v>63.045586808923382</v>
      </c>
      <c r="J794" s="312">
        <f t="shared" si="350"/>
        <v>61.78516935409975</v>
      </c>
      <c r="K794" s="143"/>
      <c r="L794" s="55">
        <f t="shared" si="346"/>
        <v>0</v>
      </c>
      <c r="M794" s="48">
        <f t="shared" si="347"/>
        <v>0</v>
      </c>
      <c r="N794" s="48">
        <f t="shared" si="348"/>
        <v>0</v>
      </c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  <c r="AA794" s="140"/>
      <c r="AB794" s="140"/>
      <c r="AC794" s="140"/>
      <c r="AD794" s="140"/>
      <c r="AE794" s="140"/>
    </row>
    <row r="795" spans="1:31" s="138" customFormat="1" ht="14.1" customHeight="1" outlineLevel="1" thickBot="1">
      <c r="A795" s="437" t="s">
        <v>510</v>
      </c>
      <c r="B795" s="476"/>
      <c r="C795" s="476"/>
      <c r="D795" s="476"/>
      <c r="E795" s="476"/>
      <c r="F795" s="476"/>
      <c r="G795" s="476"/>
      <c r="H795" s="476"/>
      <c r="I795" s="476"/>
      <c r="J795" s="476"/>
      <c r="K795" s="137"/>
      <c r="L795" s="62"/>
      <c r="M795" s="62"/>
      <c r="N795" s="62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  <c r="AA795" s="140"/>
      <c r="AB795" s="140"/>
      <c r="AC795" s="140"/>
      <c r="AD795" s="140"/>
      <c r="AE795" s="140"/>
    </row>
    <row r="796" spans="1:31" s="141" customFormat="1" ht="11.1" customHeight="1" outlineLevel="2">
      <c r="A796" s="98">
        <v>109011</v>
      </c>
      <c r="B796" s="406" t="s">
        <v>180</v>
      </c>
      <c r="C796" s="406"/>
      <c r="D796" s="406"/>
      <c r="E796" s="406"/>
      <c r="F796" s="98" t="s">
        <v>2</v>
      </c>
      <c r="G796" s="98">
        <v>150</v>
      </c>
      <c r="H796" s="96">
        <v>0</v>
      </c>
      <c r="I796" s="96">
        <f t="shared" ref="I796:I803" si="351">H796/1.031</f>
        <v>0</v>
      </c>
      <c r="J796" s="96">
        <f t="shared" ref="J796:J803" si="352">I796/1.0204</f>
        <v>0</v>
      </c>
      <c r="K796" s="139"/>
      <c r="L796" s="56">
        <f t="shared" ref="L796:L827" si="353">SUM(H796*K796)</f>
        <v>0</v>
      </c>
      <c r="M796" s="48">
        <f t="shared" ref="M796:M827" si="354">IF($L$8&gt;=30000,I796*K796,0)</f>
        <v>0</v>
      </c>
      <c r="N796" s="48">
        <f t="shared" ref="N796:N827" si="355">IF($L$8&gt;=100000,K796*J796,0)</f>
        <v>0</v>
      </c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  <c r="AA796" s="140"/>
      <c r="AB796" s="140"/>
      <c r="AC796" s="140"/>
      <c r="AD796" s="140"/>
      <c r="AE796" s="140"/>
    </row>
    <row r="797" spans="1:31" s="141" customFormat="1" ht="11.1" customHeight="1" outlineLevel="2">
      <c r="A797" s="98">
        <v>109012</v>
      </c>
      <c r="B797" s="406" t="s">
        <v>179</v>
      </c>
      <c r="C797" s="406"/>
      <c r="D797" s="406"/>
      <c r="E797" s="406"/>
      <c r="F797" s="98" t="s">
        <v>2</v>
      </c>
      <c r="G797" s="98">
        <v>150</v>
      </c>
      <c r="H797" s="96">
        <v>0</v>
      </c>
      <c r="I797" s="96">
        <f t="shared" si="351"/>
        <v>0</v>
      </c>
      <c r="J797" s="96">
        <f t="shared" si="352"/>
        <v>0</v>
      </c>
      <c r="K797" s="142"/>
      <c r="L797" s="56">
        <f t="shared" si="353"/>
        <v>0</v>
      </c>
      <c r="M797" s="48">
        <f t="shared" si="354"/>
        <v>0</v>
      </c>
      <c r="N797" s="48">
        <f t="shared" si="355"/>
        <v>0</v>
      </c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  <c r="AA797" s="140"/>
      <c r="AB797" s="140"/>
      <c r="AC797" s="140"/>
      <c r="AD797" s="140"/>
      <c r="AE797" s="140"/>
    </row>
    <row r="798" spans="1:31" s="141" customFormat="1" ht="11.1" customHeight="1" outlineLevel="2">
      <c r="A798" s="98">
        <v>109067</v>
      </c>
      <c r="B798" s="416" t="s">
        <v>1267</v>
      </c>
      <c r="C798" s="417"/>
      <c r="D798" s="417"/>
      <c r="E798" s="418"/>
      <c r="F798" s="98" t="s">
        <v>2</v>
      </c>
      <c r="G798" s="98">
        <v>30</v>
      </c>
      <c r="H798" s="96">
        <v>72.5</v>
      </c>
      <c r="I798" s="96">
        <f t="shared" si="351"/>
        <v>70.320077594568389</v>
      </c>
      <c r="J798" s="96">
        <f t="shared" si="352"/>
        <v>68.914227356495871</v>
      </c>
      <c r="K798" s="145"/>
      <c r="L798" s="56">
        <f t="shared" si="353"/>
        <v>0</v>
      </c>
      <c r="M798" s="48">
        <f t="shared" si="354"/>
        <v>0</v>
      </c>
      <c r="N798" s="48">
        <f t="shared" si="355"/>
        <v>0</v>
      </c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  <c r="AA798" s="140"/>
      <c r="AB798" s="140"/>
      <c r="AC798" s="140"/>
      <c r="AD798" s="140"/>
      <c r="AE798" s="140"/>
    </row>
    <row r="799" spans="1:31" s="141" customFormat="1" ht="11.1" customHeight="1" outlineLevel="2">
      <c r="A799" s="98">
        <v>109068</v>
      </c>
      <c r="B799" s="416" t="s">
        <v>1268</v>
      </c>
      <c r="C799" s="417"/>
      <c r="D799" s="417"/>
      <c r="E799" s="418"/>
      <c r="F799" s="98" t="s">
        <v>2</v>
      </c>
      <c r="G799" s="98">
        <v>30</v>
      </c>
      <c r="H799" s="96">
        <v>72.5</v>
      </c>
      <c r="I799" s="96">
        <f t="shared" si="351"/>
        <v>70.320077594568389</v>
      </c>
      <c r="J799" s="96">
        <f t="shared" si="352"/>
        <v>68.914227356495871</v>
      </c>
      <c r="K799" s="145"/>
      <c r="L799" s="56">
        <f t="shared" si="353"/>
        <v>0</v>
      </c>
      <c r="M799" s="48">
        <f t="shared" si="354"/>
        <v>0</v>
      </c>
      <c r="N799" s="48">
        <f t="shared" si="355"/>
        <v>0</v>
      </c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  <c r="AA799" s="140"/>
      <c r="AB799" s="140"/>
      <c r="AC799" s="140"/>
      <c r="AD799" s="140"/>
      <c r="AE799" s="140"/>
    </row>
    <row r="800" spans="1:31" s="141" customFormat="1" ht="11.1" customHeight="1" outlineLevel="2">
      <c r="A800" s="98">
        <v>109069</v>
      </c>
      <c r="B800" s="416" t="s">
        <v>1269</v>
      </c>
      <c r="C800" s="417"/>
      <c r="D800" s="417"/>
      <c r="E800" s="418"/>
      <c r="F800" s="98" t="s">
        <v>2</v>
      </c>
      <c r="G800" s="98">
        <v>30</v>
      </c>
      <c r="H800" s="96">
        <v>72.5</v>
      </c>
      <c r="I800" s="96">
        <f t="shared" si="351"/>
        <v>70.320077594568389</v>
      </c>
      <c r="J800" s="96">
        <f t="shared" si="352"/>
        <v>68.914227356495871</v>
      </c>
      <c r="K800" s="145"/>
      <c r="L800" s="56">
        <f t="shared" si="353"/>
        <v>0</v>
      </c>
      <c r="M800" s="48">
        <f t="shared" si="354"/>
        <v>0</v>
      </c>
      <c r="N800" s="48">
        <f t="shared" si="355"/>
        <v>0</v>
      </c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  <c r="AA800" s="140"/>
      <c r="AB800" s="140"/>
      <c r="AC800" s="140"/>
      <c r="AD800" s="140"/>
      <c r="AE800" s="140"/>
    </row>
    <row r="801" spans="1:31" s="141" customFormat="1" ht="11.1" customHeight="1" outlineLevel="2">
      <c r="A801" s="98">
        <v>109070</v>
      </c>
      <c r="B801" s="416" t="s">
        <v>1270</v>
      </c>
      <c r="C801" s="417"/>
      <c r="D801" s="417"/>
      <c r="E801" s="418"/>
      <c r="F801" s="98" t="s">
        <v>2</v>
      </c>
      <c r="G801" s="98">
        <v>30</v>
      </c>
      <c r="H801" s="96">
        <v>72.5</v>
      </c>
      <c r="I801" s="96">
        <f t="shared" si="351"/>
        <v>70.320077594568389</v>
      </c>
      <c r="J801" s="96">
        <f t="shared" si="352"/>
        <v>68.914227356495871</v>
      </c>
      <c r="K801" s="145"/>
      <c r="L801" s="56">
        <f t="shared" si="353"/>
        <v>0</v>
      </c>
      <c r="M801" s="48">
        <f t="shared" si="354"/>
        <v>0</v>
      </c>
      <c r="N801" s="48">
        <f t="shared" si="355"/>
        <v>0</v>
      </c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  <c r="AA801" s="140"/>
      <c r="AB801" s="140"/>
      <c r="AC801" s="140"/>
      <c r="AD801" s="140"/>
      <c r="AE801" s="140"/>
    </row>
    <row r="802" spans="1:31" s="141" customFormat="1" ht="11.1" customHeight="1" outlineLevel="2">
      <c r="A802" s="98">
        <v>109073</v>
      </c>
      <c r="B802" s="416" t="s">
        <v>1273</v>
      </c>
      <c r="C802" s="417"/>
      <c r="D802" s="417"/>
      <c r="E802" s="418"/>
      <c r="F802" s="98" t="s">
        <v>2</v>
      </c>
      <c r="G802" s="98">
        <v>30</v>
      </c>
      <c r="H802" s="96">
        <v>51.5</v>
      </c>
      <c r="I802" s="96">
        <f t="shared" si="351"/>
        <v>49.951503394762369</v>
      </c>
      <c r="J802" s="96">
        <f t="shared" si="352"/>
        <v>48.952864949786722</v>
      </c>
      <c r="K802" s="145"/>
      <c r="L802" s="56">
        <f t="shared" si="353"/>
        <v>0</v>
      </c>
      <c r="M802" s="48">
        <f t="shared" si="354"/>
        <v>0</v>
      </c>
      <c r="N802" s="48">
        <f t="shared" si="355"/>
        <v>0</v>
      </c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  <c r="AA802" s="140"/>
      <c r="AB802" s="140"/>
      <c r="AC802" s="140"/>
      <c r="AD802" s="140"/>
      <c r="AE802" s="140"/>
    </row>
    <row r="803" spans="1:31" s="141" customFormat="1" ht="11.1" customHeight="1" outlineLevel="2">
      <c r="A803" s="98">
        <v>109071</v>
      </c>
      <c r="B803" s="416" t="s">
        <v>1271</v>
      </c>
      <c r="C803" s="417"/>
      <c r="D803" s="417"/>
      <c r="E803" s="418"/>
      <c r="F803" s="98" t="s">
        <v>2</v>
      </c>
      <c r="G803" s="98">
        <v>30</v>
      </c>
      <c r="H803" s="96">
        <v>51.5</v>
      </c>
      <c r="I803" s="96">
        <f t="shared" si="351"/>
        <v>49.951503394762369</v>
      </c>
      <c r="J803" s="96">
        <f t="shared" si="352"/>
        <v>48.952864949786722</v>
      </c>
      <c r="K803" s="145"/>
      <c r="L803" s="56">
        <f t="shared" si="353"/>
        <v>0</v>
      </c>
      <c r="M803" s="48">
        <f t="shared" si="354"/>
        <v>0</v>
      </c>
      <c r="N803" s="48">
        <f t="shared" si="355"/>
        <v>0</v>
      </c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  <c r="AA803" s="140"/>
      <c r="AB803" s="140"/>
      <c r="AC803" s="140"/>
      <c r="AD803" s="140"/>
      <c r="AE803" s="140"/>
    </row>
    <row r="804" spans="1:31" s="141" customFormat="1" ht="11.1" customHeight="1" outlineLevel="2">
      <c r="A804" s="98">
        <v>109013</v>
      </c>
      <c r="B804" s="406" t="s">
        <v>644</v>
      </c>
      <c r="C804" s="406"/>
      <c r="D804" s="406"/>
      <c r="E804" s="406"/>
      <c r="F804" s="98" t="s">
        <v>2</v>
      </c>
      <c r="G804" s="98">
        <v>30</v>
      </c>
      <c r="H804" s="96">
        <v>51.5</v>
      </c>
      <c r="I804" s="96">
        <f t="shared" ref="I804:I812" si="356">H804/1.031</f>
        <v>49.951503394762369</v>
      </c>
      <c r="J804" s="96">
        <f t="shared" ref="J804:J812" si="357">I804/1.0204</f>
        <v>48.952864949786722</v>
      </c>
      <c r="K804" s="142"/>
      <c r="L804" s="56">
        <f t="shared" si="353"/>
        <v>0</v>
      </c>
      <c r="M804" s="48">
        <f t="shared" si="354"/>
        <v>0</v>
      </c>
      <c r="N804" s="48">
        <f t="shared" si="355"/>
        <v>0</v>
      </c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  <c r="AA804" s="140"/>
      <c r="AB804" s="140"/>
      <c r="AC804" s="140"/>
      <c r="AD804" s="140"/>
      <c r="AE804" s="140"/>
    </row>
    <row r="805" spans="1:31" s="141" customFormat="1" ht="11.1" customHeight="1" outlineLevel="2">
      <c r="A805" s="98">
        <v>109014</v>
      </c>
      <c r="B805" s="406" t="s">
        <v>968</v>
      </c>
      <c r="C805" s="406"/>
      <c r="D805" s="406"/>
      <c r="E805" s="406"/>
      <c r="F805" s="98" t="s">
        <v>2</v>
      </c>
      <c r="G805" s="98">
        <v>30</v>
      </c>
      <c r="H805" s="96">
        <v>55</v>
      </c>
      <c r="I805" s="96">
        <f t="shared" si="356"/>
        <v>53.346265761396708</v>
      </c>
      <c r="J805" s="96">
        <f t="shared" si="357"/>
        <v>52.279758684238246</v>
      </c>
      <c r="K805" s="145"/>
      <c r="L805" s="56">
        <f t="shared" si="353"/>
        <v>0</v>
      </c>
      <c r="M805" s="48">
        <f t="shared" si="354"/>
        <v>0</v>
      </c>
      <c r="N805" s="48">
        <f t="shared" si="355"/>
        <v>0</v>
      </c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  <c r="AA805" s="140"/>
      <c r="AB805" s="140"/>
      <c r="AC805" s="140"/>
      <c r="AD805" s="140"/>
      <c r="AE805" s="140"/>
    </row>
    <row r="806" spans="1:31" s="141" customFormat="1" ht="11.1" customHeight="1" outlineLevel="2">
      <c r="A806" s="98">
        <v>109060</v>
      </c>
      <c r="B806" s="406" t="s">
        <v>969</v>
      </c>
      <c r="C806" s="406"/>
      <c r="D806" s="406"/>
      <c r="E806" s="406"/>
      <c r="F806" s="98" t="s">
        <v>2</v>
      </c>
      <c r="G806" s="98">
        <v>30</v>
      </c>
      <c r="H806" s="96">
        <v>51.5</v>
      </c>
      <c r="I806" s="96">
        <f>H806/1.031</f>
        <v>49.951503394762369</v>
      </c>
      <c r="J806" s="96">
        <f>I806/1.0204</f>
        <v>48.952864949786722</v>
      </c>
      <c r="K806" s="145"/>
      <c r="L806" s="56">
        <f t="shared" si="353"/>
        <v>0</v>
      </c>
      <c r="M806" s="48">
        <f t="shared" si="354"/>
        <v>0</v>
      </c>
      <c r="N806" s="48">
        <f t="shared" si="355"/>
        <v>0</v>
      </c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  <c r="AA806" s="140"/>
      <c r="AB806" s="140"/>
      <c r="AC806" s="140"/>
      <c r="AD806" s="140"/>
      <c r="AE806" s="140"/>
    </row>
    <row r="807" spans="1:31" s="141" customFormat="1" ht="11.1" customHeight="1" outlineLevel="2">
      <c r="A807" s="98">
        <v>109061</v>
      </c>
      <c r="B807" s="406" t="s">
        <v>970</v>
      </c>
      <c r="C807" s="406"/>
      <c r="D807" s="406"/>
      <c r="E807" s="406"/>
      <c r="F807" s="98" t="s">
        <v>2</v>
      </c>
      <c r="G807" s="98">
        <v>30</v>
      </c>
      <c r="H807" s="96">
        <v>54</v>
      </c>
      <c r="I807" s="96">
        <f>H807/1.031</f>
        <v>52.376333656644036</v>
      </c>
      <c r="J807" s="96">
        <f>I807/1.0204</f>
        <v>51.329217617252091</v>
      </c>
      <c r="K807" s="145"/>
      <c r="L807" s="56">
        <f t="shared" si="353"/>
        <v>0</v>
      </c>
      <c r="M807" s="48">
        <f t="shared" si="354"/>
        <v>0</v>
      </c>
      <c r="N807" s="48">
        <f t="shared" si="355"/>
        <v>0</v>
      </c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  <c r="AA807" s="140"/>
      <c r="AB807" s="140"/>
      <c r="AC807" s="140"/>
      <c r="AD807" s="140"/>
      <c r="AE807" s="140"/>
    </row>
    <row r="808" spans="1:31" s="141" customFormat="1" ht="11.1" customHeight="1" outlineLevel="2">
      <c r="A808" s="98">
        <v>109015</v>
      </c>
      <c r="B808" s="406" t="s">
        <v>645</v>
      </c>
      <c r="C808" s="406"/>
      <c r="D808" s="406"/>
      <c r="E808" s="406"/>
      <c r="F808" s="98" t="s">
        <v>2</v>
      </c>
      <c r="G808" s="98">
        <v>30</v>
      </c>
      <c r="H808" s="96">
        <v>46</v>
      </c>
      <c r="I808" s="96">
        <f t="shared" si="356"/>
        <v>44.6168768186227</v>
      </c>
      <c r="J808" s="96">
        <f t="shared" si="357"/>
        <v>43.724889081362896</v>
      </c>
      <c r="K808" s="142"/>
      <c r="L808" s="56">
        <f t="shared" si="353"/>
        <v>0</v>
      </c>
      <c r="M808" s="48">
        <f t="shared" si="354"/>
        <v>0</v>
      </c>
      <c r="N808" s="48">
        <f t="shared" si="355"/>
        <v>0</v>
      </c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  <c r="AA808" s="140"/>
      <c r="AB808" s="140"/>
      <c r="AC808" s="140"/>
      <c r="AD808" s="140"/>
      <c r="AE808" s="140"/>
    </row>
    <row r="809" spans="1:31" s="141" customFormat="1" ht="11.1" customHeight="1" outlineLevel="2">
      <c r="A809" s="98">
        <v>109016</v>
      </c>
      <c r="B809" s="406" t="s">
        <v>971</v>
      </c>
      <c r="C809" s="406"/>
      <c r="D809" s="406"/>
      <c r="E809" s="406"/>
      <c r="F809" s="98" t="s">
        <v>2</v>
      </c>
      <c r="G809" s="98">
        <v>30</v>
      </c>
      <c r="H809" s="96">
        <v>48</v>
      </c>
      <c r="I809" s="96">
        <f t="shared" si="356"/>
        <v>46.556741028128037</v>
      </c>
      <c r="J809" s="96">
        <f t="shared" si="357"/>
        <v>45.625971215335198</v>
      </c>
      <c r="K809" s="145"/>
      <c r="L809" s="56">
        <f t="shared" si="353"/>
        <v>0</v>
      </c>
      <c r="M809" s="48">
        <f t="shared" si="354"/>
        <v>0</v>
      </c>
      <c r="N809" s="48">
        <f t="shared" si="355"/>
        <v>0</v>
      </c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  <c r="AA809" s="140"/>
      <c r="AB809" s="140"/>
      <c r="AC809" s="140"/>
      <c r="AD809" s="140"/>
      <c r="AE809" s="140"/>
    </row>
    <row r="810" spans="1:31" s="141" customFormat="1" ht="11.1" customHeight="1" outlineLevel="2">
      <c r="A810" s="98">
        <v>109074</v>
      </c>
      <c r="B810" s="416" t="s">
        <v>1274</v>
      </c>
      <c r="C810" s="417"/>
      <c r="D810" s="417"/>
      <c r="E810" s="418"/>
      <c r="F810" s="98" t="s">
        <v>2</v>
      </c>
      <c r="G810" s="98">
        <v>30</v>
      </c>
      <c r="H810" s="96">
        <v>0</v>
      </c>
      <c r="I810" s="96">
        <f>H810/1.031</f>
        <v>0</v>
      </c>
      <c r="J810" s="96">
        <f>I810/1.0204</f>
        <v>0</v>
      </c>
      <c r="K810" s="145"/>
      <c r="L810" s="56">
        <f t="shared" si="353"/>
        <v>0</v>
      </c>
      <c r="M810" s="48">
        <f t="shared" si="354"/>
        <v>0</v>
      </c>
      <c r="N810" s="48">
        <f t="shared" si="355"/>
        <v>0</v>
      </c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  <c r="AA810" s="140"/>
      <c r="AB810" s="140"/>
      <c r="AC810" s="140"/>
      <c r="AD810" s="140"/>
      <c r="AE810" s="140"/>
    </row>
    <row r="811" spans="1:31" s="141" customFormat="1" ht="11.1" customHeight="1" outlineLevel="2">
      <c r="A811" s="98">
        <v>109072</v>
      </c>
      <c r="B811" s="416" t="s">
        <v>1272</v>
      </c>
      <c r="C811" s="417"/>
      <c r="D811" s="417"/>
      <c r="E811" s="418"/>
      <c r="F811" s="98" t="s">
        <v>2</v>
      </c>
      <c r="G811" s="98">
        <v>30</v>
      </c>
      <c r="H811" s="96">
        <v>40.5</v>
      </c>
      <c r="I811" s="96">
        <f>H811/1.031</f>
        <v>39.28225024248303</v>
      </c>
      <c r="J811" s="96">
        <f>I811/1.0204</f>
        <v>38.496913212939077</v>
      </c>
      <c r="K811" s="145"/>
      <c r="L811" s="56">
        <f t="shared" si="353"/>
        <v>0</v>
      </c>
      <c r="M811" s="48">
        <f t="shared" si="354"/>
        <v>0</v>
      </c>
      <c r="N811" s="48">
        <f t="shared" si="355"/>
        <v>0</v>
      </c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  <c r="AA811" s="140"/>
      <c r="AB811" s="140"/>
      <c r="AC811" s="140"/>
      <c r="AD811" s="140"/>
      <c r="AE811" s="140"/>
    </row>
    <row r="812" spans="1:31" s="141" customFormat="1" ht="11.1" customHeight="1" outlineLevel="2">
      <c r="A812" s="98">
        <v>109066</v>
      </c>
      <c r="B812" s="416" t="s">
        <v>1266</v>
      </c>
      <c r="C812" s="417"/>
      <c r="D812" s="417"/>
      <c r="E812" s="418"/>
      <c r="F812" s="98" t="s">
        <v>2</v>
      </c>
      <c r="G812" s="98">
        <v>30</v>
      </c>
      <c r="H812" s="96">
        <v>46</v>
      </c>
      <c r="I812" s="96">
        <f t="shared" si="356"/>
        <v>44.6168768186227</v>
      </c>
      <c r="J812" s="96">
        <f t="shared" si="357"/>
        <v>43.724889081362896</v>
      </c>
      <c r="K812" s="145"/>
      <c r="L812" s="56">
        <f t="shared" si="353"/>
        <v>0</v>
      </c>
      <c r="M812" s="48">
        <f t="shared" si="354"/>
        <v>0</v>
      </c>
      <c r="N812" s="48">
        <f t="shared" si="355"/>
        <v>0</v>
      </c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  <c r="AA812" s="140"/>
      <c r="AB812" s="140"/>
      <c r="AC812" s="140"/>
      <c r="AD812" s="140"/>
      <c r="AE812" s="140"/>
    </row>
    <row r="813" spans="1:31" s="141" customFormat="1" ht="11.1" customHeight="1" outlineLevel="2">
      <c r="A813" s="98">
        <v>109062</v>
      </c>
      <c r="B813" s="416" t="s">
        <v>972</v>
      </c>
      <c r="C813" s="417"/>
      <c r="D813" s="417"/>
      <c r="E813" s="418"/>
      <c r="F813" s="98" t="s">
        <v>2</v>
      </c>
      <c r="G813" s="98">
        <v>30</v>
      </c>
      <c r="H813" s="96">
        <v>48.5</v>
      </c>
      <c r="I813" s="96">
        <f t="shared" ref="I813:I826" si="358">H813/1.031</f>
        <v>47.041707080504366</v>
      </c>
      <c r="J813" s="96">
        <f t="shared" ref="J813:J826" si="359">I813/1.0204</f>
        <v>46.101241748828272</v>
      </c>
      <c r="K813" s="145"/>
      <c r="L813" s="56">
        <f t="shared" si="353"/>
        <v>0</v>
      </c>
      <c r="M813" s="48">
        <f t="shared" si="354"/>
        <v>0</v>
      </c>
      <c r="N813" s="48">
        <f t="shared" si="355"/>
        <v>0</v>
      </c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  <c r="AA813" s="140"/>
      <c r="AB813" s="140"/>
      <c r="AC813" s="140"/>
      <c r="AD813" s="140"/>
      <c r="AE813" s="140"/>
    </row>
    <row r="814" spans="1:31" s="141" customFormat="1" ht="11.1" customHeight="1" outlineLevel="2">
      <c r="A814" s="98">
        <v>109020</v>
      </c>
      <c r="B814" s="406" t="s">
        <v>1284</v>
      </c>
      <c r="C814" s="406"/>
      <c r="D814" s="406"/>
      <c r="E814" s="406"/>
      <c r="F814" s="98" t="s">
        <v>2</v>
      </c>
      <c r="G814" s="98">
        <v>30</v>
      </c>
      <c r="H814" s="96">
        <v>85</v>
      </c>
      <c r="I814" s="96">
        <f>H814/1.031</f>
        <v>82.444228903976722</v>
      </c>
      <c r="J814" s="96">
        <f>I814/1.0204</f>
        <v>80.795990693822745</v>
      </c>
      <c r="K814" s="142"/>
      <c r="L814" s="56">
        <f t="shared" si="353"/>
        <v>0</v>
      </c>
      <c r="M814" s="48">
        <f t="shared" si="354"/>
        <v>0</v>
      </c>
      <c r="N814" s="48">
        <f t="shared" si="355"/>
        <v>0</v>
      </c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  <c r="AA814" s="140"/>
      <c r="AB814" s="140"/>
      <c r="AC814" s="140"/>
      <c r="AD814" s="140"/>
      <c r="AE814" s="140"/>
    </row>
    <row r="815" spans="1:31" s="141" customFormat="1" ht="11.1" customHeight="1" outlineLevel="2">
      <c r="A815" s="98">
        <v>109017</v>
      </c>
      <c r="B815" s="406" t="s">
        <v>1278</v>
      </c>
      <c r="C815" s="406"/>
      <c r="D815" s="406"/>
      <c r="E815" s="406"/>
      <c r="F815" s="98" t="s">
        <v>2</v>
      </c>
      <c r="G815" s="98">
        <v>30</v>
      </c>
      <c r="H815" s="96">
        <v>85</v>
      </c>
      <c r="I815" s="96">
        <f t="shared" si="358"/>
        <v>82.444228903976722</v>
      </c>
      <c r="J815" s="96">
        <f t="shared" si="359"/>
        <v>80.795990693822745</v>
      </c>
      <c r="K815" s="142"/>
      <c r="L815" s="56">
        <f t="shared" si="353"/>
        <v>0</v>
      </c>
      <c r="M815" s="48">
        <f t="shared" si="354"/>
        <v>0</v>
      </c>
      <c r="N815" s="48">
        <f t="shared" si="355"/>
        <v>0</v>
      </c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  <c r="AA815" s="140"/>
      <c r="AB815" s="140"/>
      <c r="AC815" s="140"/>
      <c r="AD815" s="140"/>
      <c r="AE815" s="140"/>
    </row>
    <row r="816" spans="1:31" s="141" customFormat="1" ht="11.1" customHeight="1" outlineLevel="2">
      <c r="A816" s="98">
        <v>109018</v>
      </c>
      <c r="B816" s="406" t="s">
        <v>1283</v>
      </c>
      <c r="C816" s="406"/>
      <c r="D816" s="406"/>
      <c r="E816" s="406"/>
      <c r="F816" s="98" t="s">
        <v>2</v>
      </c>
      <c r="G816" s="98">
        <v>30</v>
      </c>
      <c r="H816" s="96">
        <v>85</v>
      </c>
      <c r="I816" s="96">
        <f t="shared" si="358"/>
        <v>82.444228903976722</v>
      </c>
      <c r="J816" s="96">
        <f t="shared" si="359"/>
        <v>80.795990693822745</v>
      </c>
      <c r="K816" s="142"/>
      <c r="L816" s="56">
        <f t="shared" si="353"/>
        <v>0</v>
      </c>
      <c r="M816" s="48">
        <f t="shared" si="354"/>
        <v>0</v>
      </c>
      <c r="N816" s="48">
        <f t="shared" si="355"/>
        <v>0</v>
      </c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  <c r="AA816" s="140"/>
      <c r="AB816" s="140"/>
      <c r="AC816" s="140"/>
      <c r="AD816" s="140"/>
      <c r="AE816" s="140"/>
    </row>
    <row r="817" spans="1:31" s="141" customFormat="1" ht="11.1" customHeight="1" outlineLevel="2">
      <c r="A817" s="98">
        <v>109019</v>
      </c>
      <c r="B817" s="406" t="s">
        <v>1277</v>
      </c>
      <c r="C817" s="406"/>
      <c r="D817" s="406"/>
      <c r="E817" s="406"/>
      <c r="F817" s="98" t="s">
        <v>2</v>
      </c>
      <c r="G817" s="98">
        <v>30</v>
      </c>
      <c r="H817" s="96">
        <v>85</v>
      </c>
      <c r="I817" s="96">
        <f t="shared" si="358"/>
        <v>82.444228903976722</v>
      </c>
      <c r="J817" s="96">
        <f t="shared" si="359"/>
        <v>80.795990693822745</v>
      </c>
      <c r="K817" s="142"/>
      <c r="L817" s="56">
        <f t="shared" si="353"/>
        <v>0</v>
      </c>
      <c r="M817" s="48">
        <f t="shared" si="354"/>
        <v>0</v>
      </c>
      <c r="N817" s="48">
        <f t="shared" si="355"/>
        <v>0</v>
      </c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  <c r="AA817" s="140"/>
      <c r="AB817" s="140"/>
      <c r="AC817" s="140"/>
      <c r="AD817" s="140"/>
      <c r="AE817" s="140"/>
    </row>
    <row r="818" spans="1:31" s="141" customFormat="1" ht="11.1" customHeight="1" outlineLevel="2">
      <c r="A818" s="98">
        <v>109079</v>
      </c>
      <c r="B818" s="471" t="s">
        <v>1285</v>
      </c>
      <c r="C818" s="471"/>
      <c r="D818" s="471"/>
      <c r="E818" s="471"/>
      <c r="F818" s="98" t="s">
        <v>2</v>
      </c>
      <c r="G818" s="98">
        <v>30</v>
      </c>
      <c r="H818" s="96">
        <v>85</v>
      </c>
      <c r="I818" s="96">
        <f>H818/1.031</f>
        <v>82.444228903976722</v>
      </c>
      <c r="J818" s="96">
        <f>I818/1.0204</f>
        <v>80.795990693822745</v>
      </c>
      <c r="K818" s="142"/>
      <c r="L818" s="56">
        <f t="shared" si="353"/>
        <v>0</v>
      </c>
      <c r="M818" s="48">
        <f t="shared" si="354"/>
        <v>0</v>
      </c>
      <c r="N818" s="48">
        <f t="shared" si="355"/>
        <v>0</v>
      </c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  <c r="AA818" s="140"/>
      <c r="AB818" s="140"/>
      <c r="AC818" s="140"/>
      <c r="AD818" s="140"/>
      <c r="AE818" s="140"/>
    </row>
    <row r="819" spans="1:31" s="141" customFormat="1" ht="11.1" customHeight="1" outlineLevel="2">
      <c r="A819" s="98">
        <v>109075</v>
      </c>
      <c r="B819" s="406" t="s">
        <v>1275</v>
      </c>
      <c r="C819" s="406"/>
      <c r="D819" s="406"/>
      <c r="E819" s="406"/>
      <c r="F819" s="98" t="s">
        <v>2</v>
      </c>
      <c r="G819" s="98">
        <v>30</v>
      </c>
      <c r="H819" s="96">
        <v>85</v>
      </c>
      <c r="I819" s="96">
        <f>H819/1.031</f>
        <v>82.444228903976722</v>
      </c>
      <c r="J819" s="96">
        <f>I819/1.0204</f>
        <v>80.795990693822745</v>
      </c>
      <c r="K819" s="142"/>
      <c r="L819" s="56">
        <f t="shared" si="353"/>
        <v>0</v>
      </c>
      <c r="M819" s="48">
        <f t="shared" si="354"/>
        <v>0</v>
      </c>
      <c r="N819" s="48">
        <f t="shared" si="355"/>
        <v>0</v>
      </c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  <c r="AA819" s="140"/>
      <c r="AB819" s="140"/>
      <c r="AC819" s="140"/>
      <c r="AD819" s="140"/>
      <c r="AE819" s="140"/>
    </row>
    <row r="820" spans="1:31" s="141" customFormat="1" ht="11.1" customHeight="1" outlineLevel="2">
      <c r="A820" s="98">
        <v>109077</v>
      </c>
      <c r="B820" s="406" t="s">
        <v>1279</v>
      </c>
      <c r="C820" s="406"/>
      <c r="D820" s="406"/>
      <c r="E820" s="406"/>
      <c r="F820" s="98" t="s">
        <v>2</v>
      </c>
      <c r="G820" s="98">
        <v>30</v>
      </c>
      <c r="H820" s="96">
        <v>85</v>
      </c>
      <c r="I820" s="96">
        <f>H820/1.031</f>
        <v>82.444228903976722</v>
      </c>
      <c r="J820" s="96">
        <f>I820/1.0204</f>
        <v>80.795990693822745</v>
      </c>
      <c r="K820" s="142"/>
      <c r="L820" s="56">
        <f t="shared" si="353"/>
        <v>0</v>
      </c>
      <c r="M820" s="48">
        <f t="shared" si="354"/>
        <v>0</v>
      </c>
      <c r="N820" s="48">
        <f t="shared" si="355"/>
        <v>0</v>
      </c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  <c r="AA820" s="140"/>
      <c r="AB820" s="140"/>
      <c r="AC820" s="140"/>
      <c r="AD820" s="140"/>
      <c r="AE820" s="140"/>
    </row>
    <row r="821" spans="1:31" s="141" customFormat="1" ht="11.1" customHeight="1" outlineLevel="2">
      <c r="A821" s="98">
        <v>109076</v>
      </c>
      <c r="B821" s="411" t="s">
        <v>1276</v>
      </c>
      <c r="C821" s="412"/>
      <c r="D821" s="412"/>
      <c r="E821" s="413"/>
      <c r="F821" s="98" t="s">
        <v>2</v>
      </c>
      <c r="G821" s="98">
        <v>30</v>
      </c>
      <c r="H821" s="96">
        <v>85</v>
      </c>
      <c r="I821" s="96">
        <f>H821/1.031</f>
        <v>82.444228903976722</v>
      </c>
      <c r="J821" s="96">
        <f>I821/1.0204</f>
        <v>80.795990693822745</v>
      </c>
      <c r="K821" s="142"/>
      <c r="L821" s="57">
        <f t="shared" si="353"/>
        <v>0</v>
      </c>
      <c r="M821" s="48">
        <f t="shared" si="354"/>
        <v>0</v>
      </c>
      <c r="N821" s="48">
        <f t="shared" si="355"/>
        <v>0</v>
      </c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  <c r="AA821" s="140"/>
      <c r="AB821" s="140"/>
      <c r="AC821" s="140"/>
      <c r="AD821" s="140"/>
      <c r="AE821" s="140"/>
    </row>
    <row r="822" spans="1:31" s="141" customFormat="1" ht="11.1" customHeight="1" outlineLevel="2">
      <c r="A822" s="98">
        <v>109024</v>
      </c>
      <c r="B822" s="406" t="s">
        <v>1280</v>
      </c>
      <c r="C822" s="406"/>
      <c r="D822" s="406"/>
      <c r="E822" s="406"/>
      <c r="F822" s="98" t="s">
        <v>2</v>
      </c>
      <c r="G822" s="98">
        <v>30</v>
      </c>
      <c r="H822" s="96">
        <v>85</v>
      </c>
      <c r="I822" s="96">
        <f>H822/1.031</f>
        <v>82.444228903976722</v>
      </c>
      <c r="J822" s="96">
        <f>I822/1.0204</f>
        <v>80.795990693822745</v>
      </c>
      <c r="K822" s="145"/>
      <c r="L822" s="57">
        <f t="shared" si="353"/>
        <v>0</v>
      </c>
      <c r="M822" s="48">
        <f t="shared" si="354"/>
        <v>0</v>
      </c>
      <c r="N822" s="48">
        <f t="shared" si="355"/>
        <v>0</v>
      </c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  <c r="AA822" s="140"/>
      <c r="AB822" s="140"/>
      <c r="AC822" s="140"/>
      <c r="AD822" s="140"/>
      <c r="AE822" s="140"/>
    </row>
    <row r="823" spans="1:31" s="141" customFormat="1" ht="11.1" customHeight="1" outlineLevel="2">
      <c r="A823" s="98">
        <v>109021</v>
      </c>
      <c r="B823" s="406" t="s">
        <v>1281</v>
      </c>
      <c r="C823" s="406"/>
      <c r="D823" s="406"/>
      <c r="E823" s="406"/>
      <c r="F823" s="98" t="s">
        <v>2</v>
      </c>
      <c r="G823" s="98">
        <v>30</v>
      </c>
      <c r="H823" s="96">
        <v>85</v>
      </c>
      <c r="I823" s="96">
        <f t="shared" si="358"/>
        <v>82.444228903976722</v>
      </c>
      <c r="J823" s="96">
        <f t="shared" si="359"/>
        <v>80.795990693822745</v>
      </c>
      <c r="K823" s="142"/>
      <c r="L823" s="56">
        <f t="shared" si="353"/>
        <v>0</v>
      </c>
      <c r="M823" s="48">
        <f t="shared" si="354"/>
        <v>0</v>
      </c>
      <c r="N823" s="48">
        <f t="shared" si="355"/>
        <v>0</v>
      </c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  <c r="AA823" s="140"/>
      <c r="AB823" s="140"/>
      <c r="AC823" s="140"/>
      <c r="AD823" s="140"/>
      <c r="AE823" s="140"/>
    </row>
    <row r="824" spans="1:31" s="141" customFormat="1" ht="11.1" customHeight="1" outlineLevel="2">
      <c r="A824" s="98">
        <v>109022</v>
      </c>
      <c r="B824" s="406" t="s">
        <v>181</v>
      </c>
      <c r="C824" s="406"/>
      <c r="D824" s="406"/>
      <c r="E824" s="406"/>
      <c r="F824" s="98" t="s">
        <v>2</v>
      </c>
      <c r="G824" s="98">
        <v>30</v>
      </c>
      <c r="H824" s="96">
        <v>85</v>
      </c>
      <c r="I824" s="96">
        <f t="shared" si="358"/>
        <v>82.444228903976722</v>
      </c>
      <c r="J824" s="96">
        <f t="shared" si="359"/>
        <v>80.795990693822745</v>
      </c>
      <c r="K824" s="142"/>
      <c r="L824" s="59">
        <f t="shared" si="353"/>
        <v>0</v>
      </c>
      <c r="M824" s="48">
        <f t="shared" si="354"/>
        <v>0</v>
      </c>
      <c r="N824" s="48">
        <f t="shared" si="355"/>
        <v>0</v>
      </c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  <c r="AA824" s="140"/>
      <c r="AB824" s="140"/>
      <c r="AC824" s="140"/>
      <c r="AD824" s="140"/>
      <c r="AE824" s="140"/>
    </row>
    <row r="825" spans="1:31" s="141" customFormat="1" ht="11.1" customHeight="1" outlineLevel="2">
      <c r="A825" s="98">
        <v>109025</v>
      </c>
      <c r="B825" s="406" t="s">
        <v>415</v>
      </c>
      <c r="C825" s="406"/>
      <c r="D825" s="406"/>
      <c r="E825" s="406"/>
      <c r="F825" s="98" t="s">
        <v>2</v>
      </c>
      <c r="G825" s="98">
        <v>30</v>
      </c>
      <c r="H825" s="96">
        <v>85</v>
      </c>
      <c r="I825" s="96">
        <f>H825/1.031</f>
        <v>82.444228903976722</v>
      </c>
      <c r="J825" s="96">
        <f>I825/1.0204</f>
        <v>80.795990693822745</v>
      </c>
      <c r="K825" s="145"/>
      <c r="L825" s="57">
        <f t="shared" si="353"/>
        <v>0</v>
      </c>
      <c r="M825" s="48">
        <f t="shared" si="354"/>
        <v>0</v>
      </c>
      <c r="N825" s="48">
        <f t="shared" si="355"/>
        <v>0</v>
      </c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  <c r="AA825" s="140"/>
      <c r="AB825" s="140"/>
      <c r="AC825" s="140"/>
      <c r="AD825" s="140"/>
      <c r="AE825" s="140"/>
    </row>
    <row r="826" spans="1:31" s="141" customFormat="1" ht="11.1" customHeight="1" outlineLevel="2">
      <c r="A826" s="98">
        <v>109023</v>
      </c>
      <c r="B826" s="458" t="s">
        <v>182</v>
      </c>
      <c r="C826" s="458"/>
      <c r="D826" s="458"/>
      <c r="E826" s="458"/>
      <c r="F826" s="98" t="s">
        <v>2</v>
      </c>
      <c r="G826" s="98">
        <v>30</v>
      </c>
      <c r="H826" s="96">
        <v>85</v>
      </c>
      <c r="I826" s="96">
        <f t="shared" si="358"/>
        <v>82.444228903976722</v>
      </c>
      <c r="J826" s="96">
        <f t="shared" si="359"/>
        <v>80.795990693822745</v>
      </c>
      <c r="K826" s="142"/>
      <c r="L826" s="56">
        <f t="shared" si="353"/>
        <v>0</v>
      </c>
      <c r="M826" s="48">
        <f t="shared" si="354"/>
        <v>0</v>
      </c>
      <c r="N826" s="48">
        <f t="shared" si="355"/>
        <v>0</v>
      </c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  <c r="AA826" s="140"/>
      <c r="AB826" s="140"/>
      <c r="AC826" s="140"/>
      <c r="AD826" s="140"/>
      <c r="AE826" s="140"/>
    </row>
    <row r="827" spans="1:31" s="141" customFormat="1" ht="11.1" customHeight="1" outlineLevel="2" thickBot="1">
      <c r="A827" s="98">
        <v>109078</v>
      </c>
      <c r="B827" s="408" t="s">
        <v>1282</v>
      </c>
      <c r="C827" s="409"/>
      <c r="D827" s="409"/>
      <c r="E827" s="410"/>
      <c r="F827" s="98" t="s">
        <v>2</v>
      </c>
      <c r="G827" s="98">
        <v>30</v>
      </c>
      <c r="H827" s="96">
        <v>85</v>
      </c>
      <c r="I827" s="96">
        <f>H827/1.031</f>
        <v>82.444228903976722</v>
      </c>
      <c r="J827" s="96">
        <f>I827/1.0204</f>
        <v>80.795990693822745</v>
      </c>
      <c r="K827" s="147"/>
      <c r="L827" s="56">
        <f t="shared" si="353"/>
        <v>0</v>
      </c>
      <c r="M827" s="48">
        <f t="shared" si="354"/>
        <v>0</v>
      </c>
      <c r="N827" s="48">
        <f t="shared" si="355"/>
        <v>0</v>
      </c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  <c r="AA827" s="140"/>
      <c r="AB827" s="140"/>
      <c r="AC827" s="140"/>
      <c r="AD827" s="140"/>
      <c r="AE827" s="140"/>
    </row>
    <row r="828" spans="1:31" s="138" customFormat="1" ht="14.1" customHeight="1" outlineLevel="1" thickBot="1">
      <c r="A828" s="437" t="s">
        <v>511</v>
      </c>
      <c r="B828" s="476"/>
      <c r="C828" s="476"/>
      <c r="D828" s="476"/>
      <c r="E828" s="476"/>
      <c r="F828" s="476"/>
      <c r="G828" s="476"/>
      <c r="H828" s="476"/>
      <c r="I828" s="476"/>
      <c r="J828" s="476"/>
      <c r="K828" s="137"/>
      <c r="L828" s="62"/>
      <c r="M828" s="62"/>
      <c r="N828" s="62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  <c r="AA828" s="140"/>
      <c r="AB828" s="140"/>
      <c r="AC828" s="140"/>
      <c r="AD828" s="140"/>
      <c r="AE828" s="140"/>
    </row>
    <row r="829" spans="1:31" s="141" customFormat="1" ht="11.1" customHeight="1" outlineLevel="2">
      <c r="A829" s="98">
        <v>109027</v>
      </c>
      <c r="B829" s="406" t="s">
        <v>26</v>
      </c>
      <c r="C829" s="406"/>
      <c r="D829" s="406"/>
      <c r="E829" s="406"/>
      <c r="F829" s="98" t="s">
        <v>2</v>
      </c>
      <c r="G829" s="98">
        <v>100</v>
      </c>
      <c r="H829" s="96">
        <v>0</v>
      </c>
      <c r="I829" s="96">
        <f t="shared" ref="I829:I858" si="360">H829/1.031</f>
        <v>0</v>
      </c>
      <c r="J829" s="96">
        <f t="shared" ref="J829:J858" si="361">I829/1.0204</f>
        <v>0</v>
      </c>
      <c r="K829" s="139"/>
      <c r="L829" s="56">
        <f t="shared" ref="L829:L858" si="362">SUM(H829*K829)</f>
        <v>0</v>
      </c>
      <c r="M829" s="48">
        <f t="shared" ref="M829:M858" si="363">IF($L$8&gt;=30000,I829*K829,0)</f>
        <v>0</v>
      </c>
      <c r="N829" s="48">
        <f t="shared" ref="N829:N858" si="364">IF($L$8&gt;=100000,K829*J829,0)</f>
        <v>0</v>
      </c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  <c r="AA829" s="140"/>
      <c r="AB829" s="140"/>
      <c r="AC829" s="140"/>
      <c r="AD829" s="140"/>
      <c r="AE829" s="140"/>
    </row>
    <row r="830" spans="1:31" s="141" customFormat="1" ht="11.1" customHeight="1" outlineLevel="2">
      <c r="A830" s="98">
        <v>109033</v>
      </c>
      <c r="B830" s="406" t="s">
        <v>6</v>
      </c>
      <c r="C830" s="406"/>
      <c r="D830" s="406"/>
      <c r="E830" s="406"/>
      <c r="F830" s="98" t="s">
        <v>2</v>
      </c>
      <c r="G830" s="98">
        <v>100</v>
      </c>
      <c r="H830" s="96">
        <v>0</v>
      </c>
      <c r="I830" s="96">
        <f t="shared" si="360"/>
        <v>0</v>
      </c>
      <c r="J830" s="96">
        <f t="shared" si="361"/>
        <v>0</v>
      </c>
      <c r="K830" s="142"/>
      <c r="L830" s="56">
        <f t="shared" si="362"/>
        <v>0</v>
      </c>
      <c r="M830" s="48">
        <f t="shared" si="363"/>
        <v>0</v>
      </c>
      <c r="N830" s="48">
        <f t="shared" si="364"/>
        <v>0</v>
      </c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  <c r="AA830" s="140"/>
      <c r="AB830" s="140"/>
      <c r="AC830" s="140"/>
      <c r="AD830" s="140"/>
      <c r="AE830" s="140"/>
    </row>
    <row r="831" spans="1:31" s="141" customFormat="1" ht="11.1" customHeight="1" outlineLevel="2">
      <c r="A831" s="98">
        <v>109034</v>
      </c>
      <c r="B831" s="406" t="s">
        <v>7</v>
      </c>
      <c r="C831" s="406"/>
      <c r="D831" s="406"/>
      <c r="E831" s="406"/>
      <c r="F831" s="98" t="s">
        <v>2</v>
      </c>
      <c r="G831" s="98">
        <v>100</v>
      </c>
      <c r="H831" s="96">
        <v>0</v>
      </c>
      <c r="I831" s="96">
        <f t="shared" si="360"/>
        <v>0</v>
      </c>
      <c r="J831" s="96">
        <f t="shared" si="361"/>
        <v>0</v>
      </c>
      <c r="K831" s="142"/>
      <c r="L831" s="57">
        <f t="shared" si="362"/>
        <v>0</v>
      </c>
      <c r="M831" s="48">
        <f t="shared" si="363"/>
        <v>0</v>
      </c>
      <c r="N831" s="48">
        <f t="shared" si="364"/>
        <v>0</v>
      </c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  <c r="AA831" s="140"/>
      <c r="AB831" s="140"/>
      <c r="AC831" s="140"/>
      <c r="AD831" s="140"/>
      <c r="AE831" s="140"/>
    </row>
    <row r="832" spans="1:31" s="141" customFormat="1" ht="11.1" customHeight="1" outlineLevel="2">
      <c r="A832" s="98">
        <v>109084</v>
      </c>
      <c r="B832" s="416" t="s">
        <v>1400</v>
      </c>
      <c r="C832" s="417"/>
      <c r="D832" s="417"/>
      <c r="E832" s="418"/>
      <c r="F832" s="98" t="s">
        <v>2</v>
      </c>
      <c r="G832" s="98">
        <v>150</v>
      </c>
      <c r="H832" s="96">
        <v>16.8</v>
      </c>
      <c r="I832" s="96">
        <f t="shared" si="360"/>
        <v>16.294859359844814</v>
      </c>
      <c r="J832" s="96">
        <f t="shared" si="361"/>
        <v>15.969089925367321</v>
      </c>
      <c r="K832" s="142"/>
      <c r="L832" s="57">
        <f t="shared" si="362"/>
        <v>0</v>
      </c>
      <c r="M832" s="48">
        <f t="shared" si="363"/>
        <v>0</v>
      </c>
      <c r="N832" s="48">
        <f t="shared" si="364"/>
        <v>0</v>
      </c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  <c r="AA832" s="140"/>
      <c r="AB832" s="140"/>
      <c r="AC832" s="140"/>
      <c r="AD832" s="140"/>
      <c r="AE832" s="140"/>
    </row>
    <row r="833" spans="1:31" s="141" customFormat="1" ht="11.1" customHeight="1" outlineLevel="2">
      <c r="A833" s="98">
        <v>109085</v>
      </c>
      <c r="B833" s="416" t="s">
        <v>1405</v>
      </c>
      <c r="C833" s="417"/>
      <c r="D833" s="417"/>
      <c r="E833" s="418"/>
      <c r="F833" s="98" t="s">
        <v>2</v>
      </c>
      <c r="G833" s="98">
        <v>60</v>
      </c>
      <c r="H833" s="96">
        <v>20.5</v>
      </c>
      <c r="I833" s="96">
        <f t="shared" si="360"/>
        <v>19.883608147429683</v>
      </c>
      <c r="J833" s="96">
        <f t="shared" si="361"/>
        <v>19.486091873216075</v>
      </c>
      <c r="K833" s="142"/>
      <c r="L833" s="57">
        <f t="shared" si="362"/>
        <v>0</v>
      </c>
      <c r="M833" s="48">
        <f t="shared" si="363"/>
        <v>0</v>
      </c>
      <c r="N833" s="48">
        <f t="shared" si="364"/>
        <v>0</v>
      </c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  <c r="AA833" s="140"/>
      <c r="AB833" s="140"/>
      <c r="AC833" s="140"/>
      <c r="AD833" s="140"/>
      <c r="AE833" s="140"/>
    </row>
    <row r="834" spans="1:31" s="141" customFormat="1" ht="11.1" customHeight="1" outlineLevel="2">
      <c r="A834" s="98">
        <v>109035</v>
      </c>
      <c r="B834" s="406" t="s">
        <v>264</v>
      </c>
      <c r="C834" s="406"/>
      <c r="D834" s="406"/>
      <c r="E834" s="406"/>
      <c r="F834" s="98" t="s">
        <v>2</v>
      </c>
      <c r="G834" s="98">
        <v>50</v>
      </c>
      <c r="H834" s="96">
        <v>24.6</v>
      </c>
      <c r="I834" s="96">
        <f t="shared" si="360"/>
        <v>23.86032977691562</v>
      </c>
      <c r="J834" s="96">
        <f t="shared" si="361"/>
        <v>23.383310247859292</v>
      </c>
      <c r="K834" s="142"/>
      <c r="L834" s="57">
        <f t="shared" si="362"/>
        <v>0</v>
      </c>
      <c r="M834" s="48">
        <f t="shared" si="363"/>
        <v>0</v>
      </c>
      <c r="N834" s="48">
        <f t="shared" si="364"/>
        <v>0</v>
      </c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  <c r="AA834" s="140"/>
      <c r="AB834" s="140"/>
      <c r="AC834" s="140"/>
      <c r="AD834" s="140"/>
      <c r="AE834" s="140"/>
    </row>
    <row r="835" spans="1:31" s="141" customFormat="1" ht="11.1" customHeight="1" outlineLevel="2">
      <c r="A835" s="98">
        <v>109127</v>
      </c>
      <c r="B835" s="430" t="s">
        <v>1471</v>
      </c>
      <c r="C835" s="431"/>
      <c r="D835" s="431"/>
      <c r="E835" s="432"/>
      <c r="F835" s="98" t="s">
        <v>2</v>
      </c>
      <c r="G835" s="98">
        <v>100</v>
      </c>
      <c r="H835" s="96">
        <v>10</v>
      </c>
      <c r="I835" s="96">
        <f t="shared" si="360"/>
        <v>9.6993210475266736</v>
      </c>
      <c r="J835" s="96">
        <f t="shared" si="361"/>
        <v>9.5054106698614991</v>
      </c>
      <c r="K835" s="142"/>
      <c r="L835" s="57">
        <f t="shared" si="362"/>
        <v>0</v>
      </c>
      <c r="M835" s="48">
        <f t="shared" si="363"/>
        <v>0</v>
      </c>
      <c r="N835" s="48">
        <f t="shared" si="364"/>
        <v>0</v>
      </c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  <c r="AA835" s="140"/>
      <c r="AB835" s="140"/>
      <c r="AC835" s="140"/>
      <c r="AD835" s="140"/>
      <c r="AE835" s="140"/>
    </row>
    <row r="836" spans="1:31" s="141" customFormat="1" ht="11.1" customHeight="1" outlineLevel="2">
      <c r="A836" s="98">
        <v>109128</v>
      </c>
      <c r="B836" s="430" t="s">
        <v>1402</v>
      </c>
      <c r="C836" s="431"/>
      <c r="D836" s="431"/>
      <c r="E836" s="432"/>
      <c r="F836" s="98" t="s">
        <v>2</v>
      </c>
      <c r="G836" s="98">
        <v>60</v>
      </c>
      <c r="H836" s="96">
        <v>0</v>
      </c>
      <c r="I836" s="96">
        <f t="shared" si="360"/>
        <v>0</v>
      </c>
      <c r="J836" s="96">
        <f t="shared" si="361"/>
        <v>0</v>
      </c>
      <c r="K836" s="142"/>
      <c r="L836" s="57">
        <f t="shared" si="362"/>
        <v>0</v>
      </c>
      <c r="M836" s="48">
        <f t="shared" si="363"/>
        <v>0</v>
      </c>
      <c r="N836" s="48">
        <f t="shared" si="364"/>
        <v>0</v>
      </c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  <c r="AA836" s="140"/>
      <c r="AB836" s="140"/>
      <c r="AC836" s="140"/>
      <c r="AD836" s="140"/>
      <c r="AE836" s="140"/>
    </row>
    <row r="837" spans="1:31" s="141" customFormat="1" ht="11.1" customHeight="1" outlineLevel="2">
      <c r="A837" s="98">
        <v>109088</v>
      </c>
      <c r="B837" s="416" t="s">
        <v>1401</v>
      </c>
      <c r="C837" s="417"/>
      <c r="D837" s="417"/>
      <c r="E837" s="418"/>
      <c r="F837" s="98" t="s">
        <v>2</v>
      </c>
      <c r="G837" s="98">
        <v>150</v>
      </c>
      <c r="H837" s="96">
        <v>14.3</v>
      </c>
      <c r="I837" s="96">
        <f t="shared" si="360"/>
        <v>13.870029097963144</v>
      </c>
      <c r="J837" s="96">
        <f t="shared" si="361"/>
        <v>13.592737257901945</v>
      </c>
      <c r="K837" s="142"/>
      <c r="L837" s="57">
        <f t="shared" si="362"/>
        <v>0</v>
      </c>
      <c r="M837" s="48">
        <f t="shared" si="363"/>
        <v>0</v>
      </c>
      <c r="N837" s="48">
        <f t="shared" si="364"/>
        <v>0</v>
      </c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  <c r="AA837" s="140"/>
      <c r="AB837" s="140"/>
      <c r="AC837" s="140"/>
      <c r="AD837" s="140"/>
      <c r="AE837" s="140"/>
    </row>
    <row r="838" spans="1:31" s="141" customFormat="1" ht="11.1" customHeight="1" outlineLevel="2">
      <c r="A838" s="98">
        <v>109089</v>
      </c>
      <c r="B838" s="416" t="s">
        <v>1406</v>
      </c>
      <c r="C838" s="417"/>
      <c r="D838" s="417"/>
      <c r="E838" s="418"/>
      <c r="F838" s="98" t="s">
        <v>2</v>
      </c>
      <c r="G838" s="98">
        <v>80</v>
      </c>
      <c r="H838" s="96">
        <v>19.100000000000001</v>
      </c>
      <c r="I838" s="96">
        <f t="shared" si="360"/>
        <v>18.525703200775947</v>
      </c>
      <c r="J838" s="96">
        <f t="shared" si="361"/>
        <v>18.155334379435462</v>
      </c>
      <c r="K838" s="142"/>
      <c r="L838" s="57">
        <f t="shared" si="362"/>
        <v>0</v>
      </c>
      <c r="M838" s="48">
        <f t="shared" si="363"/>
        <v>0</v>
      </c>
      <c r="N838" s="48">
        <f t="shared" si="364"/>
        <v>0</v>
      </c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  <c r="AA838" s="140"/>
      <c r="AB838" s="140"/>
      <c r="AC838" s="140"/>
      <c r="AD838" s="140"/>
      <c r="AE838" s="140"/>
    </row>
    <row r="839" spans="1:31" s="141" customFormat="1" ht="11.1" customHeight="1" outlineLevel="2">
      <c r="A839" s="98">
        <v>109036</v>
      </c>
      <c r="B839" s="406" t="s">
        <v>27</v>
      </c>
      <c r="C839" s="406"/>
      <c r="D839" s="406"/>
      <c r="E839" s="406"/>
      <c r="F839" s="98" t="s">
        <v>2</v>
      </c>
      <c r="G839" s="98">
        <v>120</v>
      </c>
      <c r="H839" s="96">
        <v>0</v>
      </c>
      <c r="I839" s="96">
        <f t="shared" si="360"/>
        <v>0</v>
      </c>
      <c r="J839" s="96">
        <f t="shared" si="361"/>
        <v>0</v>
      </c>
      <c r="K839" s="142"/>
      <c r="L839" s="56">
        <f t="shared" si="362"/>
        <v>0</v>
      </c>
      <c r="M839" s="48">
        <f t="shared" si="363"/>
        <v>0</v>
      </c>
      <c r="N839" s="48">
        <f t="shared" si="364"/>
        <v>0</v>
      </c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  <c r="AA839" s="140"/>
      <c r="AB839" s="140"/>
      <c r="AC839" s="140"/>
      <c r="AD839" s="140"/>
      <c r="AE839" s="140"/>
    </row>
    <row r="840" spans="1:31" s="141" customFormat="1" ht="11.1" customHeight="1" outlineLevel="2">
      <c r="A840" s="98">
        <v>109042</v>
      </c>
      <c r="B840" s="406" t="s">
        <v>8</v>
      </c>
      <c r="C840" s="406"/>
      <c r="D840" s="406"/>
      <c r="E840" s="406"/>
      <c r="F840" s="98" t="s">
        <v>2</v>
      </c>
      <c r="G840" s="98">
        <v>120</v>
      </c>
      <c r="H840" s="96">
        <v>0</v>
      </c>
      <c r="I840" s="96">
        <f t="shared" si="360"/>
        <v>0</v>
      </c>
      <c r="J840" s="96">
        <f t="shared" si="361"/>
        <v>0</v>
      </c>
      <c r="K840" s="144"/>
      <c r="L840" s="59">
        <f t="shared" si="362"/>
        <v>0</v>
      </c>
      <c r="M840" s="48">
        <f t="shared" si="363"/>
        <v>0</v>
      </c>
      <c r="N840" s="48">
        <f t="shared" si="364"/>
        <v>0</v>
      </c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  <c r="AA840" s="140"/>
      <c r="AB840" s="140"/>
      <c r="AC840" s="140"/>
      <c r="AD840" s="140"/>
      <c r="AE840" s="140"/>
    </row>
    <row r="841" spans="1:31" s="141" customFormat="1" ht="11.1" customHeight="1" outlineLevel="2">
      <c r="A841" s="98">
        <v>109043</v>
      </c>
      <c r="B841" s="406" t="s">
        <v>183</v>
      </c>
      <c r="C841" s="406"/>
      <c r="D841" s="406"/>
      <c r="E841" s="406"/>
      <c r="F841" s="98" t="s">
        <v>2</v>
      </c>
      <c r="G841" s="98">
        <v>150</v>
      </c>
      <c r="H841" s="96">
        <v>17.5</v>
      </c>
      <c r="I841" s="96">
        <f t="shared" si="360"/>
        <v>16.973811833171681</v>
      </c>
      <c r="J841" s="96">
        <f t="shared" si="361"/>
        <v>16.634468672257626</v>
      </c>
      <c r="K841" s="142"/>
      <c r="L841" s="56">
        <f t="shared" si="362"/>
        <v>0</v>
      </c>
      <c r="M841" s="48">
        <f t="shared" si="363"/>
        <v>0</v>
      </c>
      <c r="N841" s="48">
        <f t="shared" si="364"/>
        <v>0</v>
      </c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  <c r="AA841" s="140"/>
      <c r="AB841" s="140"/>
      <c r="AC841" s="140"/>
      <c r="AD841" s="140"/>
      <c r="AE841" s="140"/>
    </row>
    <row r="842" spans="1:31" s="141" customFormat="1" ht="11.1" customHeight="1" outlineLevel="2">
      <c r="A842" s="98">
        <v>109044</v>
      </c>
      <c r="B842" s="406" t="s">
        <v>184</v>
      </c>
      <c r="C842" s="406"/>
      <c r="D842" s="406"/>
      <c r="E842" s="406"/>
      <c r="F842" s="98" t="s">
        <v>2</v>
      </c>
      <c r="G842" s="98">
        <v>150</v>
      </c>
      <c r="H842" s="96">
        <v>17.5</v>
      </c>
      <c r="I842" s="96">
        <f t="shared" si="360"/>
        <v>16.973811833171681</v>
      </c>
      <c r="J842" s="96">
        <f t="shared" si="361"/>
        <v>16.634468672257626</v>
      </c>
      <c r="K842" s="142"/>
      <c r="L842" s="56">
        <f t="shared" si="362"/>
        <v>0</v>
      </c>
      <c r="M842" s="48">
        <f t="shared" si="363"/>
        <v>0</v>
      </c>
      <c r="N842" s="48">
        <f t="shared" si="364"/>
        <v>0</v>
      </c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  <c r="AA842" s="140"/>
      <c r="AB842" s="140"/>
      <c r="AC842" s="140"/>
      <c r="AD842" s="140"/>
      <c r="AE842" s="140"/>
    </row>
    <row r="843" spans="1:31" s="141" customFormat="1" ht="11.1" customHeight="1" outlineLevel="2">
      <c r="A843" s="98">
        <v>109045</v>
      </c>
      <c r="B843" s="406" t="s">
        <v>185</v>
      </c>
      <c r="C843" s="406"/>
      <c r="D843" s="406"/>
      <c r="E843" s="406"/>
      <c r="F843" s="98" t="s">
        <v>2</v>
      </c>
      <c r="G843" s="98">
        <v>150</v>
      </c>
      <c r="H843" s="96">
        <v>17.5</v>
      </c>
      <c r="I843" s="96">
        <f t="shared" si="360"/>
        <v>16.973811833171681</v>
      </c>
      <c r="J843" s="96">
        <f t="shared" si="361"/>
        <v>16.634468672257626</v>
      </c>
      <c r="K843" s="142"/>
      <c r="L843" s="56">
        <f t="shared" si="362"/>
        <v>0</v>
      </c>
      <c r="M843" s="48">
        <f t="shared" si="363"/>
        <v>0</v>
      </c>
      <c r="N843" s="48">
        <f t="shared" si="364"/>
        <v>0</v>
      </c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  <c r="AA843" s="140"/>
      <c r="AB843" s="140"/>
      <c r="AC843" s="140"/>
      <c r="AD843" s="140"/>
      <c r="AE843" s="140"/>
    </row>
    <row r="844" spans="1:31" s="141" customFormat="1" ht="11.1" customHeight="1" outlineLevel="2">
      <c r="A844" s="98">
        <v>109046</v>
      </c>
      <c r="B844" s="406" t="s">
        <v>1289</v>
      </c>
      <c r="C844" s="406"/>
      <c r="D844" s="406"/>
      <c r="E844" s="406"/>
      <c r="F844" s="98" t="s">
        <v>2</v>
      </c>
      <c r="G844" s="98">
        <v>150</v>
      </c>
      <c r="H844" s="96">
        <v>17.5</v>
      </c>
      <c r="I844" s="96">
        <f t="shared" si="360"/>
        <v>16.973811833171681</v>
      </c>
      <c r="J844" s="96">
        <f t="shared" si="361"/>
        <v>16.634468672257626</v>
      </c>
      <c r="K844" s="142"/>
      <c r="L844" s="56">
        <f t="shared" si="362"/>
        <v>0</v>
      </c>
      <c r="M844" s="48">
        <f t="shared" si="363"/>
        <v>0</v>
      </c>
      <c r="N844" s="48">
        <f t="shared" si="364"/>
        <v>0</v>
      </c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  <c r="AA844" s="140"/>
      <c r="AB844" s="140"/>
      <c r="AC844" s="140"/>
      <c r="AD844" s="140"/>
      <c r="AE844" s="140"/>
    </row>
    <row r="845" spans="1:31" s="141" customFormat="1" ht="11.1" customHeight="1" outlineLevel="2">
      <c r="A845" s="98">
        <v>109047</v>
      </c>
      <c r="B845" s="406" t="s">
        <v>417</v>
      </c>
      <c r="C845" s="406"/>
      <c r="D845" s="406"/>
      <c r="E845" s="406"/>
      <c r="F845" s="98" t="s">
        <v>2</v>
      </c>
      <c r="G845" s="98">
        <v>150</v>
      </c>
      <c r="H845" s="96">
        <v>17.5</v>
      </c>
      <c r="I845" s="96">
        <f t="shared" si="360"/>
        <v>16.973811833171681</v>
      </c>
      <c r="J845" s="96">
        <f t="shared" si="361"/>
        <v>16.634468672257626</v>
      </c>
      <c r="K845" s="142"/>
      <c r="L845" s="56">
        <f t="shared" si="362"/>
        <v>0</v>
      </c>
      <c r="M845" s="48">
        <f t="shared" si="363"/>
        <v>0</v>
      </c>
      <c r="N845" s="48">
        <f t="shared" si="364"/>
        <v>0</v>
      </c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  <c r="AA845" s="140"/>
      <c r="AB845" s="140"/>
      <c r="AC845" s="140"/>
      <c r="AD845" s="140"/>
      <c r="AE845" s="140"/>
    </row>
    <row r="846" spans="1:31" s="141" customFormat="1" ht="11.1" customHeight="1" outlineLevel="2">
      <c r="A846" s="98">
        <v>109048</v>
      </c>
      <c r="B846" s="406" t="s">
        <v>186</v>
      </c>
      <c r="C846" s="406"/>
      <c r="D846" s="406"/>
      <c r="E846" s="406"/>
      <c r="F846" s="98" t="s">
        <v>2</v>
      </c>
      <c r="G846" s="98">
        <v>100</v>
      </c>
      <c r="H846" s="96">
        <v>21</v>
      </c>
      <c r="I846" s="96">
        <f t="shared" si="360"/>
        <v>20.368574199806016</v>
      </c>
      <c r="J846" s="96">
        <f t="shared" si="361"/>
        <v>19.961362406709149</v>
      </c>
      <c r="K846" s="145"/>
      <c r="L846" s="57">
        <f t="shared" si="362"/>
        <v>0</v>
      </c>
      <c r="M846" s="48">
        <f t="shared" si="363"/>
        <v>0</v>
      </c>
      <c r="N846" s="48">
        <f t="shared" si="364"/>
        <v>0</v>
      </c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  <c r="AA846" s="140"/>
      <c r="AB846" s="140"/>
      <c r="AC846" s="140"/>
      <c r="AD846" s="140"/>
      <c r="AE846" s="140"/>
    </row>
    <row r="847" spans="1:31" s="141" customFormat="1" ht="11.1" customHeight="1" outlineLevel="2">
      <c r="A847" s="98">
        <v>109049</v>
      </c>
      <c r="B847" s="406" t="s">
        <v>187</v>
      </c>
      <c r="C847" s="406"/>
      <c r="D847" s="406"/>
      <c r="E847" s="406"/>
      <c r="F847" s="98" t="s">
        <v>2</v>
      </c>
      <c r="G847" s="98">
        <v>100</v>
      </c>
      <c r="H847" s="96">
        <v>21</v>
      </c>
      <c r="I847" s="96">
        <f t="shared" si="360"/>
        <v>20.368574199806016</v>
      </c>
      <c r="J847" s="96">
        <f t="shared" si="361"/>
        <v>19.961362406709149</v>
      </c>
      <c r="K847" s="145"/>
      <c r="L847" s="57">
        <f t="shared" si="362"/>
        <v>0</v>
      </c>
      <c r="M847" s="48">
        <f t="shared" si="363"/>
        <v>0</v>
      </c>
      <c r="N847" s="48">
        <f t="shared" si="364"/>
        <v>0</v>
      </c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  <c r="AA847" s="140"/>
      <c r="AB847" s="140"/>
      <c r="AC847" s="140"/>
      <c r="AD847" s="140"/>
      <c r="AE847" s="140"/>
    </row>
    <row r="848" spans="1:31" s="141" customFormat="1" ht="11.1" customHeight="1" outlineLevel="2">
      <c r="A848" s="98">
        <v>109050</v>
      </c>
      <c r="B848" s="406" t="s">
        <v>188</v>
      </c>
      <c r="C848" s="406"/>
      <c r="D848" s="406"/>
      <c r="E848" s="406"/>
      <c r="F848" s="98" t="s">
        <v>2</v>
      </c>
      <c r="G848" s="98">
        <v>100</v>
      </c>
      <c r="H848" s="96">
        <v>21</v>
      </c>
      <c r="I848" s="96">
        <f t="shared" si="360"/>
        <v>20.368574199806016</v>
      </c>
      <c r="J848" s="96">
        <f t="shared" si="361"/>
        <v>19.961362406709149</v>
      </c>
      <c r="K848" s="145"/>
      <c r="L848" s="57">
        <f t="shared" si="362"/>
        <v>0</v>
      </c>
      <c r="M848" s="48">
        <f t="shared" si="363"/>
        <v>0</v>
      </c>
      <c r="N848" s="48">
        <f t="shared" si="364"/>
        <v>0</v>
      </c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  <c r="AA848" s="140"/>
      <c r="AB848" s="140"/>
      <c r="AC848" s="140"/>
      <c r="AD848" s="140"/>
      <c r="AE848" s="140"/>
    </row>
    <row r="849" spans="1:31" s="141" customFormat="1" ht="11.1" customHeight="1" outlineLevel="2">
      <c r="A849" s="98">
        <v>109051</v>
      </c>
      <c r="B849" s="406" t="s">
        <v>418</v>
      </c>
      <c r="C849" s="406"/>
      <c r="D849" s="406"/>
      <c r="E849" s="406"/>
      <c r="F849" s="98" t="s">
        <v>2</v>
      </c>
      <c r="G849" s="98">
        <v>100</v>
      </c>
      <c r="H849" s="96">
        <v>21</v>
      </c>
      <c r="I849" s="96">
        <f t="shared" si="360"/>
        <v>20.368574199806016</v>
      </c>
      <c r="J849" s="96">
        <f t="shared" si="361"/>
        <v>19.961362406709149</v>
      </c>
      <c r="K849" s="145"/>
      <c r="L849" s="57">
        <f t="shared" si="362"/>
        <v>0</v>
      </c>
      <c r="M849" s="48">
        <f t="shared" si="363"/>
        <v>0</v>
      </c>
      <c r="N849" s="48">
        <f t="shared" si="364"/>
        <v>0</v>
      </c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  <c r="AA849" s="140"/>
      <c r="AB849" s="140"/>
      <c r="AC849" s="140"/>
      <c r="AD849" s="140"/>
      <c r="AE849" s="140"/>
    </row>
    <row r="850" spans="1:31" s="141" customFormat="1" ht="11.1" customHeight="1" outlineLevel="2">
      <c r="A850" s="98">
        <v>109052</v>
      </c>
      <c r="B850" s="406" t="s">
        <v>1288</v>
      </c>
      <c r="C850" s="406"/>
      <c r="D850" s="406"/>
      <c r="E850" s="406"/>
      <c r="F850" s="98" t="s">
        <v>2</v>
      </c>
      <c r="G850" s="98">
        <v>100</v>
      </c>
      <c r="H850" s="96">
        <v>21</v>
      </c>
      <c r="I850" s="96">
        <f t="shared" si="360"/>
        <v>20.368574199806016</v>
      </c>
      <c r="J850" s="96">
        <f t="shared" si="361"/>
        <v>19.961362406709149</v>
      </c>
      <c r="K850" s="145"/>
      <c r="L850" s="57">
        <f t="shared" si="362"/>
        <v>0</v>
      </c>
      <c r="M850" s="48">
        <f t="shared" si="363"/>
        <v>0</v>
      </c>
      <c r="N850" s="48">
        <f t="shared" si="364"/>
        <v>0</v>
      </c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  <c r="AA850" s="140"/>
      <c r="AB850" s="140"/>
      <c r="AC850" s="140"/>
      <c r="AD850" s="140"/>
      <c r="AE850" s="140"/>
    </row>
    <row r="851" spans="1:31" s="141" customFormat="1" ht="11.1" customHeight="1" outlineLevel="2">
      <c r="A851" s="98">
        <v>109082</v>
      </c>
      <c r="B851" s="471" t="s">
        <v>1290</v>
      </c>
      <c r="C851" s="471"/>
      <c r="D851" s="471"/>
      <c r="E851" s="471"/>
      <c r="F851" s="98" t="s">
        <v>2</v>
      </c>
      <c r="G851" s="98">
        <v>100</v>
      </c>
      <c r="H851" s="96">
        <v>21</v>
      </c>
      <c r="I851" s="96">
        <f>H851/1.031</f>
        <v>20.368574199806016</v>
      </c>
      <c r="J851" s="96">
        <f>I851/1.0204</f>
        <v>19.961362406709149</v>
      </c>
      <c r="K851" s="145"/>
      <c r="L851" s="57">
        <f>SUM(H851*K851)</f>
        <v>0</v>
      </c>
      <c r="M851" s="48">
        <f>IF($L$8&gt;=30000,I851*K851,0)</f>
        <v>0</v>
      </c>
      <c r="N851" s="48">
        <f>IF($L$8&gt;=100000,K851*J851,0)</f>
        <v>0</v>
      </c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  <c r="AA851" s="140"/>
      <c r="AB851" s="140"/>
      <c r="AC851" s="140"/>
      <c r="AD851" s="140"/>
      <c r="AE851" s="140"/>
    </row>
    <row r="852" spans="1:31" s="141" customFormat="1" ht="11.1" customHeight="1" outlineLevel="2">
      <c r="A852" s="98">
        <v>109080</v>
      </c>
      <c r="B852" s="406" t="s">
        <v>1286</v>
      </c>
      <c r="C852" s="406"/>
      <c r="D852" s="406"/>
      <c r="E852" s="406"/>
      <c r="F852" s="98" t="s">
        <v>2</v>
      </c>
      <c r="G852" s="98">
        <v>50</v>
      </c>
      <c r="H852" s="96">
        <v>29</v>
      </c>
      <c r="I852" s="96">
        <f>H852/1.031</f>
        <v>28.128031037827355</v>
      </c>
      <c r="J852" s="96">
        <f>I852/1.0204</f>
        <v>27.565690942598351</v>
      </c>
      <c r="K852" s="142"/>
      <c r="L852" s="56">
        <f>SUM(H852*K852)</f>
        <v>0</v>
      </c>
      <c r="M852" s="48">
        <f>IF($L$8&gt;=30000,I852*K852,0)</f>
        <v>0</v>
      </c>
      <c r="N852" s="48">
        <f>IF($L$8&gt;=100000,K852*J852,0)</f>
        <v>0</v>
      </c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  <c r="AA852" s="140"/>
      <c r="AB852" s="140"/>
      <c r="AC852" s="140"/>
      <c r="AD852" s="140"/>
      <c r="AE852" s="140"/>
    </row>
    <row r="853" spans="1:31" s="141" customFormat="1" ht="11.1" customHeight="1" outlineLevel="2">
      <c r="A853" s="98">
        <v>109081</v>
      </c>
      <c r="B853" s="406" t="s">
        <v>1287</v>
      </c>
      <c r="C853" s="406"/>
      <c r="D853" s="406"/>
      <c r="E853" s="406"/>
      <c r="F853" s="98" t="s">
        <v>2</v>
      </c>
      <c r="G853" s="98">
        <v>50</v>
      </c>
      <c r="H853" s="96">
        <v>29</v>
      </c>
      <c r="I853" s="96">
        <f>H853/1.031</f>
        <v>28.128031037827355</v>
      </c>
      <c r="J853" s="96">
        <f>I853/1.0204</f>
        <v>27.565690942598351</v>
      </c>
      <c r="K853" s="142"/>
      <c r="L853" s="56">
        <f>SUM(H853*K853)</f>
        <v>0</v>
      </c>
      <c r="M853" s="48">
        <f>IF($L$8&gt;=30000,I853*K853,0)</f>
        <v>0</v>
      </c>
      <c r="N853" s="48">
        <f>IF($L$8&gt;=100000,K853*J853,0)</f>
        <v>0</v>
      </c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  <c r="AA853" s="140"/>
      <c r="AB853" s="140"/>
      <c r="AC853" s="140"/>
      <c r="AD853" s="140"/>
      <c r="AE853" s="140"/>
    </row>
    <row r="854" spans="1:31" s="141" customFormat="1" ht="11.1" customHeight="1" outlineLevel="2">
      <c r="A854" s="98">
        <v>109053</v>
      </c>
      <c r="B854" s="471" t="s">
        <v>189</v>
      </c>
      <c r="C854" s="471"/>
      <c r="D854" s="471"/>
      <c r="E854" s="471"/>
      <c r="F854" s="98" t="s">
        <v>2</v>
      </c>
      <c r="G854" s="98">
        <v>50</v>
      </c>
      <c r="H854" s="96">
        <v>29</v>
      </c>
      <c r="I854" s="96">
        <f t="shared" si="360"/>
        <v>28.128031037827355</v>
      </c>
      <c r="J854" s="96">
        <f t="shared" si="361"/>
        <v>27.565690942598351</v>
      </c>
      <c r="K854" s="142"/>
      <c r="L854" s="56">
        <f t="shared" si="362"/>
        <v>0</v>
      </c>
      <c r="M854" s="48">
        <f t="shared" si="363"/>
        <v>0</v>
      </c>
      <c r="N854" s="48">
        <f t="shared" si="364"/>
        <v>0</v>
      </c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  <c r="AA854" s="140"/>
      <c r="AB854" s="140"/>
      <c r="AC854" s="140"/>
      <c r="AD854" s="140"/>
      <c r="AE854" s="140"/>
    </row>
    <row r="855" spans="1:31" s="141" customFormat="1" ht="11.1" customHeight="1" outlineLevel="2">
      <c r="A855" s="98">
        <v>109054</v>
      </c>
      <c r="B855" s="406" t="s">
        <v>190</v>
      </c>
      <c r="C855" s="406"/>
      <c r="D855" s="406"/>
      <c r="E855" s="406"/>
      <c r="F855" s="98" t="s">
        <v>2</v>
      </c>
      <c r="G855" s="98">
        <v>50</v>
      </c>
      <c r="H855" s="96">
        <v>29</v>
      </c>
      <c r="I855" s="96">
        <f t="shared" si="360"/>
        <v>28.128031037827355</v>
      </c>
      <c r="J855" s="96">
        <f t="shared" si="361"/>
        <v>27.565690942598351</v>
      </c>
      <c r="K855" s="142"/>
      <c r="L855" s="56">
        <f t="shared" si="362"/>
        <v>0</v>
      </c>
      <c r="M855" s="48">
        <f t="shared" si="363"/>
        <v>0</v>
      </c>
      <c r="N855" s="48">
        <f t="shared" si="364"/>
        <v>0</v>
      </c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  <c r="AA855" s="140"/>
      <c r="AB855" s="140"/>
      <c r="AC855" s="140"/>
      <c r="AD855" s="140"/>
      <c r="AE855" s="140"/>
    </row>
    <row r="856" spans="1:31" s="141" customFormat="1" ht="11.1" customHeight="1" outlineLevel="2">
      <c r="A856" s="98">
        <v>109055</v>
      </c>
      <c r="B856" s="406" t="s">
        <v>191</v>
      </c>
      <c r="C856" s="406"/>
      <c r="D856" s="406"/>
      <c r="E856" s="406"/>
      <c r="F856" s="98" t="s">
        <v>2</v>
      </c>
      <c r="G856" s="98">
        <v>50</v>
      </c>
      <c r="H856" s="96">
        <v>29</v>
      </c>
      <c r="I856" s="96">
        <f t="shared" si="360"/>
        <v>28.128031037827355</v>
      </c>
      <c r="J856" s="96">
        <f t="shared" si="361"/>
        <v>27.565690942598351</v>
      </c>
      <c r="K856" s="142"/>
      <c r="L856" s="56">
        <f t="shared" si="362"/>
        <v>0</v>
      </c>
      <c r="M856" s="48">
        <f t="shared" si="363"/>
        <v>0</v>
      </c>
      <c r="N856" s="48">
        <f t="shared" si="364"/>
        <v>0</v>
      </c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  <c r="AA856" s="140"/>
      <c r="AB856" s="140"/>
      <c r="AC856" s="140"/>
      <c r="AD856" s="140"/>
      <c r="AE856" s="140"/>
    </row>
    <row r="857" spans="1:31" s="141" customFormat="1" ht="11.1" customHeight="1" outlineLevel="2">
      <c r="A857" s="98">
        <v>109056</v>
      </c>
      <c r="B857" s="406" t="s">
        <v>416</v>
      </c>
      <c r="C857" s="406"/>
      <c r="D857" s="406"/>
      <c r="E857" s="406"/>
      <c r="F857" s="98" t="s">
        <v>2</v>
      </c>
      <c r="G857" s="98">
        <v>50</v>
      </c>
      <c r="H857" s="96">
        <v>29</v>
      </c>
      <c r="I857" s="96">
        <f t="shared" si="360"/>
        <v>28.128031037827355</v>
      </c>
      <c r="J857" s="96">
        <f t="shared" si="361"/>
        <v>27.565690942598351</v>
      </c>
      <c r="K857" s="142"/>
      <c r="L857" s="56">
        <f t="shared" si="362"/>
        <v>0</v>
      </c>
      <c r="M857" s="48">
        <f t="shared" si="363"/>
        <v>0</v>
      </c>
      <c r="N857" s="48">
        <f t="shared" si="364"/>
        <v>0</v>
      </c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  <c r="AA857" s="140"/>
      <c r="AB857" s="140"/>
      <c r="AC857" s="140"/>
      <c r="AD857" s="140"/>
      <c r="AE857" s="140"/>
    </row>
    <row r="858" spans="1:31" s="141" customFormat="1" ht="11.1" customHeight="1" outlineLevel="2" thickBot="1">
      <c r="A858" s="98">
        <v>109057</v>
      </c>
      <c r="B858" s="408" t="s">
        <v>192</v>
      </c>
      <c r="C858" s="409"/>
      <c r="D858" s="409"/>
      <c r="E858" s="410"/>
      <c r="F858" s="98" t="s">
        <v>2</v>
      </c>
      <c r="G858" s="98">
        <v>50</v>
      </c>
      <c r="H858" s="96">
        <v>29</v>
      </c>
      <c r="I858" s="96">
        <f t="shared" si="360"/>
        <v>28.128031037827355</v>
      </c>
      <c r="J858" s="96">
        <f t="shared" si="361"/>
        <v>27.565690942598351</v>
      </c>
      <c r="K858" s="143"/>
      <c r="L858" s="56">
        <f t="shared" si="362"/>
        <v>0</v>
      </c>
      <c r="M858" s="48">
        <f t="shared" si="363"/>
        <v>0</v>
      </c>
      <c r="N858" s="48">
        <f t="shared" si="364"/>
        <v>0</v>
      </c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  <c r="AA858" s="140"/>
      <c r="AB858" s="140"/>
      <c r="AC858" s="140"/>
      <c r="AD858" s="140"/>
      <c r="AE858" s="140"/>
    </row>
    <row r="859" spans="1:31" s="138" customFormat="1" ht="14.1" customHeight="1" outlineLevel="1" thickBot="1">
      <c r="A859" s="437" t="s">
        <v>512</v>
      </c>
      <c r="B859" s="476"/>
      <c r="C859" s="476"/>
      <c r="D859" s="476"/>
      <c r="E859" s="476"/>
      <c r="F859" s="476"/>
      <c r="G859" s="476"/>
      <c r="H859" s="476"/>
      <c r="I859" s="476"/>
      <c r="J859" s="476"/>
      <c r="K859" s="137"/>
      <c r="L859" s="62"/>
      <c r="M859" s="62"/>
      <c r="N859" s="62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  <c r="AA859" s="140"/>
      <c r="AB859" s="140"/>
      <c r="AC859" s="140"/>
      <c r="AD859" s="140"/>
      <c r="AE859" s="140"/>
    </row>
    <row r="860" spans="1:31" s="141" customFormat="1" ht="11.1" customHeight="1" outlineLevel="2">
      <c r="A860" s="98">
        <v>109059</v>
      </c>
      <c r="B860" s="406" t="s">
        <v>646</v>
      </c>
      <c r="C860" s="406"/>
      <c r="D860" s="406"/>
      <c r="E860" s="406"/>
      <c r="F860" s="98" t="s">
        <v>2</v>
      </c>
      <c r="G860" s="98">
        <v>50</v>
      </c>
      <c r="H860" s="96">
        <v>20.5</v>
      </c>
      <c r="I860" s="96">
        <f t="shared" ref="I860:I868" si="365">H860/1.031</f>
        <v>19.883608147429683</v>
      </c>
      <c r="J860" s="96">
        <f t="shared" ref="J860:J868" si="366">I860/1.0204</f>
        <v>19.486091873216075</v>
      </c>
      <c r="K860" s="139"/>
      <c r="L860" s="56">
        <f t="shared" ref="L860:L868" si="367">SUM(H860*K860)</f>
        <v>0</v>
      </c>
      <c r="M860" s="53">
        <f t="shared" ref="M860:M868" si="368">IF($L$8&gt;=30000,I860*K860,0)</f>
        <v>0</v>
      </c>
      <c r="N860" s="53">
        <f t="shared" ref="N860:N868" si="369">IF($L$8&gt;=100000,K860*J860,0)</f>
        <v>0</v>
      </c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  <c r="AA860" s="140"/>
      <c r="AB860" s="140"/>
      <c r="AC860" s="140"/>
      <c r="AD860" s="140"/>
      <c r="AE860" s="140"/>
    </row>
    <row r="861" spans="1:31" s="141" customFormat="1" ht="11.1" customHeight="1" outlineLevel="2">
      <c r="A861" s="98">
        <v>109083</v>
      </c>
      <c r="B861" s="416" t="s">
        <v>1306</v>
      </c>
      <c r="C861" s="417"/>
      <c r="D861" s="417"/>
      <c r="E861" s="418"/>
      <c r="F861" s="98" t="s">
        <v>2</v>
      </c>
      <c r="G861" s="98">
        <v>50</v>
      </c>
      <c r="H861" s="96">
        <v>25</v>
      </c>
      <c r="I861" s="96">
        <f t="shared" si="365"/>
        <v>24.248302618816684</v>
      </c>
      <c r="J861" s="96">
        <f t="shared" si="366"/>
        <v>23.763526674653747</v>
      </c>
      <c r="K861" s="145"/>
      <c r="L861" s="56">
        <f t="shared" si="367"/>
        <v>0</v>
      </c>
      <c r="M861" s="53">
        <f t="shared" si="368"/>
        <v>0</v>
      </c>
      <c r="N861" s="53">
        <f t="shared" si="369"/>
        <v>0</v>
      </c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  <c r="AA861" s="140"/>
      <c r="AB861" s="140"/>
      <c r="AC861" s="140"/>
      <c r="AD861" s="140"/>
      <c r="AE861" s="140"/>
    </row>
    <row r="862" spans="1:31" s="141" customFormat="1" ht="11.1" customHeight="1" outlineLevel="2">
      <c r="A862" s="98">
        <v>109063</v>
      </c>
      <c r="B862" s="406" t="s">
        <v>1262</v>
      </c>
      <c r="C862" s="406"/>
      <c r="D862" s="406"/>
      <c r="E862" s="406"/>
      <c r="F862" s="98" t="s">
        <v>2</v>
      </c>
      <c r="G862" s="98">
        <v>50</v>
      </c>
      <c r="H862" s="96">
        <v>25</v>
      </c>
      <c r="I862" s="96">
        <f t="shared" si="365"/>
        <v>24.248302618816684</v>
      </c>
      <c r="J862" s="96">
        <f t="shared" si="366"/>
        <v>23.763526674653747</v>
      </c>
      <c r="K862" s="142"/>
      <c r="L862" s="56">
        <f t="shared" si="367"/>
        <v>0</v>
      </c>
      <c r="M862" s="53">
        <f t="shared" si="368"/>
        <v>0</v>
      </c>
      <c r="N862" s="53">
        <f t="shared" si="369"/>
        <v>0</v>
      </c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  <c r="AA862" s="140"/>
      <c r="AB862" s="140"/>
      <c r="AC862" s="140"/>
      <c r="AD862" s="140"/>
      <c r="AE862" s="140"/>
    </row>
    <row r="863" spans="1:31" s="141" customFormat="1" ht="11.1" customHeight="1" outlineLevel="2">
      <c r="A863" s="98">
        <v>109064</v>
      </c>
      <c r="B863" s="406" t="s">
        <v>1263</v>
      </c>
      <c r="C863" s="406"/>
      <c r="D863" s="406"/>
      <c r="E863" s="406"/>
      <c r="F863" s="98" t="s">
        <v>2</v>
      </c>
      <c r="G863" s="98">
        <v>50</v>
      </c>
      <c r="H863" s="96">
        <v>25</v>
      </c>
      <c r="I863" s="96">
        <f t="shared" si="365"/>
        <v>24.248302618816684</v>
      </c>
      <c r="J863" s="96">
        <f t="shared" si="366"/>
        <v>23.763526674653747</v>
      </c>
      <c r="K863" s="142"/>
      <c r="L863" s="56">
        <f t="shared" si="367"/>
        <v>0</v>
      </c>
      <c r="M863" s="53">
        <f t="shared" si="368"/>
        <v>0</v>
      </c>
      <c r="N863" s="53">
        <f t="shared" si="369"/>
        <v>0</v>
      </c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  <c r="AA863" s="140"/>
      <c r="AB863" s="140"/>
      <c r="AC863" s="140"/>
      <c r="AD863" s="140"/>
      <c r="AE863" s="140"/>
    </row>
    <row r="864" spans="1:31" s="141" customFormat="1" ht="11.1" customHeight="1" outlineLevel="2">
      <c r="A864" s="311">
        <v>109065</v>
      </c>
      <c r="B864" s="470" t="s">
        <v>1264</v>
      </c>
      <c r="C864" s="470"/>
      <c r="D864" s="470"/>
      <c r="E864" s="470"/>
      <c r="F864" s="98" t="s">
        <v>2</v>
      </c>
      <c r="G864" s="311">
        <v>50</v>
      </c>
      <c r="H864" s="249">
        <v>25</v>
      </c>
      <c r="I864" s="249">
        <f t="shared" si="365"/>
        <v>24.248302618816684</v>
      </c>
      <c r="J864" s="249">
        <f t="shared" si="366"/>
        <v>23.763526674653747</v>
      </c>
      <c r="K864" s="144"/>
      <c r="L864" s="59">
        <f t="shared" si="367"/>
        <v>0</v>
      </c>
      <c r="M864" s="250">
        <f t="shared" si="368"/>
        <v>0</v>
      </c>
      <c r="N864" s="250">
        <f t="shared" si="369"/>
        <v>0</v>
      </c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  <c r="AA864" s="140"/>
      <c r="AB864" s="140"/>
      <c r="AC864" s="140"/>
      <c r="AD864" s="140"/>
      <c r="AE864" s="140"/>
    </row>
    <row r="865" spans="1:31" s="141" customFormat="1" ht="11.1" customHeight="1" outlineLevel="2">
      <c r="A865" s="98">
        <v>109094</v>
      </c>
      <c r="B865" s="416" t="s">
        <v>1442</v>
      </c>
      <c r="C865" s="417"/>
      <c r="D865" s="417"/>
      <c r="E865" s="418"/>
      <c r="F865" s="98" t="s">
        <v>2</v>
      </c>
      <c r="G865" s="98">
        <v>50</v>
      </c>
      <c r="H865" s="96">
        <v>20</v>
      </c>
      <c r="I865" s="249">
        <f t="shared" si="365"/>
        <v>19.398642095053347</v>
      </c>
      <c r="J865" s="249">
        <f t="shared" si="366"/>
        <v>19.010821339722998</v>
      </c>
      <c r="K865" s="144"/>
      <c r="L865" s="59">
        <f t="shared" si="367"/>
        <v>0</v>
      </c>
      <c r="M865" s="250">
        <f t="shared" si="368"/>
        <v>0</v>
      </c>
      <c r="N865" s="250">
        <f t="shared" si="369"/>
        <v>0</v>
      </c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  <c r="AA865" s="140"/>
      <c r="AB865" s="140"/>
      <c r="AC865" s="140"/>
      <c r="AD865" s="140"/>
      <c r="AE865" s="140"/>
    </row>
    <row r="866" spans="1:31" s="141" customFormat="1" ht="11.1" customHeight="1" outlineLevel="2">
      <c r="A866" s="98">
        <v>109095</v>
      </c>
      <c r="B866" s="416" t="s">
        <v>1443</v>
      </c>
      <c r="C866" s="417"/>
      <c r="D866" s="417"/>
      <c r="E866" s="418"/>
      <c r="F866" s="98" t="s">
        <v>2</v>
      </c>
      <c r="G866" s="98">
        <v>50</v>
      </c>
      <c r="H866" s="96">
        <v>20</v>
      </c>
      <c r="I866" s="249">
        <f t="shared" si="365"/>
        <v>19.398642095053347</v>
      </c>
      <c r="J866" s="249">
        <f t="shared" si="366"/>
        <v>19.010821339722998</v>
      </c>
      <c r="K866" s="144"/>
      <c r="L866" s="59">
        <f t="shared" si="367"/>
        <v>0</v>
      </c>
      <c r="M866" s="250">
        <f t="shared" si="368"/>
        <v>0</v>
      </c>
      <c r="N866" s="250">
        <f t="shared" si="369"/>
        <v>0</v>
      </c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  <c r="AA866" s="140"/>
      <c r="AB866" s="140"/>
      <c r="AC866" s="140"/>
      <c r="AD866" s="140"/>
      <c r="AE866" s="140"/>
    </row>
    <row r="867" spans="1:31" s="141" customFormat="1" ht="11.1" customHeight="1" outlineLevel="2">
      <c r="A867" s="98">
        <v>109096</v>
      </c>
      <c r="B867" s="406" t="s">
        <v>1444</v>
      </c>
      <c r="C867" s="406"/>
      <c r="D867" s="406"/>
      <c r="E867" s="406"/>
      <c r="F867" s="98" t="s">
        <v>2</v>
      </c>
      <c r="G867" s="98">
        <v>50</v>
      </c>
      <c r="H867" s="96">
        <v>20</v>
      </c>
      <c r="I867" s="249">
        <f t="shared" si="365"/>
        <v>19.398642095053347</v>
      </c>
      <c r="J867" s="249">
        <f t="shared" si="366"/>
        <v>19.010821339722998</v>
      </c>
      <c r="K867" s="144"/>
      <c r="L867" s="59">
        <f t="shared" si="367"/>
        <v>0</v>
      </c>
      <c r="M867" s="250">
        <f t="shared" si="368"/>
        <v>0</v>
      </c>
      <c r="N867" s="250">
        <f t="shared" si="369"/>
        <v>0</v>
      </c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  <c r="AA867" s="140"/>
      <c r="AB867" s="140"/>
      <c r="AC867" s="140"/>
      <c r="AD867" s="140"/>
      <c r="AE867" s="140"/>
    </row>
    <row r="868" spans="1:31" s="141" customFormat="1" ht="11.1" customHeight="1" outlineLevel="2" thickBot="1">
      <c r="A868" s="98">
        <v>109097</v>
      </c>
      <c r="B868" s="406" t="s">
        <v>1445</v>
      </c>
      <c r="C868" s="406"/>
      <c r="D868" s="406"/>
      <c r="E868" s="406"/>
      <c r="F868" s="98" t="s">
        <v>2</v>
      </c>
      <c r="G868" s="98">
        <v>25</v>
      </c>
      <c r="H868" s="96">
        <v>24</v>
      </c>
      <c r="I868" s="96">
        <f t="shared" si="365"/>
        <v>23.278370514064019</v>
      </c>
      <c r="J868" s="312">
        <f t="shared" si="366"/>
        <v>22.812985607667599</v>
      </c>
      <c r="K868" s="143"/>
      <c r="L868" s="56">
        <f t="shared" si="367"/>
        <v>0</v>
      </c>
      <c r="M868" s="53">
        <f t="shared" si="368"/>
        <v>0</v>
      </c>
      <c r="N868" s="53">
        <f t="shared" si="369"/>
        <v>0</v>
      </c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  <c r="AA868" s="140"/>
      <c r="AB868" s="140"/>
      <c r="AC868" s="140"/>
      <c r="AD868" s="140"/>
      <c r="AE868" s="140"/>
    </row>
    <row r="869" spans="1:31" s="138" customFormat="1" ht="14.1" customHeight="1">
      <c r="A869" s="450" t="s">
        <v>272</v>
      </c>
      <c r="B869" s="450"/>
      <c r="C869" s="450"/>
      <c r="D869" s="450"/>
      <c r="E869" s="450"/>
      <c r="F869" s="450"/>
      <c r="G869" s="450"/>
      <c r="H869" s="450"/>
      <c r="I869" s="450"/>
      <c r="J869" s="450"/>
      <c r="K869" s="137"/>
      <c r="L869" s="62"/>
      <c r="M869" s="62"/>
      <c r="N869" s="62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  <c r="AA869" s="140"/>
      <c r="AB869" s="140"/>
      <c r="AC869" s="140"/>
      <c r="AD869" s="140"/>
      <c r="AE869" s="140"/>
    </row>
    <row r="870" spans="1:31" s="180" customFormat="1" ht="15.75" outlineLevel="1" thickBot="1">
      <c r="A870" s="512" t="s">
        <v>1382</v>
      </c>
      <c r="B870" s="512"/>
      <c r="C870" s="512"/>
      <c r="D870" s="512"/>
      <c r="E870" s="512"/>
      <c r="F870" s="512"/>
      <c r="G870" s="512"/>
      <c r="H870" s="512"/>
      <c r="I870" s="512"/>
      <c r="J870" s="512"/>
      <c r="K870" s="181"/>
      <c r="L870" s="182"/>
      <c r="M870" s="182"/>
      <c r="N870" s="182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  <c r="AA870" s="140"/>
      <c r="AB870" s="140"/>
      <c r="AC870" s="140"/>
      <c r="AD870" s="140"/>
      <c r="AE870" s="140"/>
    </row>
    <row r="871" spans="1:31" s="141" customFormat="1" ht="11.1" customHeight="1" outlineLevel="2">
      <c r="A871" s="98">
        <v>110001</v>
      </c>
      <c r="B871" s="406" t="s">
        <v>135</v>
      </c>
      <c r="C871" s="406"/>
      <c r="D871" s="406"/>
      <c r="E871" s="406"/>
      <c r="F871" s="98" t="s">
        <v>2</v>
      </c>
      <c r="G871" s="98">
        <v>140</v>
      </c>
      <c r="H871" s="96">
        <v>21.5</v>
      </c>
      <c r="I871" s="96">
        <f t="shared" ref="I871:I920" si="370">H871/1.031</f>
        <v>20.853540252182349</v>
      </c>
      <c r="J871" s="96">
        <f t="shared" ref="J871:J920" si="371">I871/1.0204</f>
        <v>20.436632940202223</v>
      </c>
      <c r="K871" s="139"/>
      <c r="L871" s="56">
        <f t="shared" ref="L871:L920" si="372">SUM(H871*K871)</f>
        <v>0</v>
      </c>
      <c r="M871" s="48">
        <f t="shared" ref="M871:M920" si="373">IF($L$8&gt;=30000,I871*K871,0)</f>
        <v>0</v>
      </c>
      <c r="N871" s="48">
        <f t="shared" ref="N871:N920" si="374">IF($L$8&gt;=100000,K871*J871,0)</f>
        <v>0</v>
      </c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  <c r="AA871" s="140"/>
      <c r="AB871" s="140"/>
      <c r="AC871" s="140"/>
      <c r="AD871" s="140"/>
      <c r="AE871" s="140"/>
    </row>
    <row r="872" spans="1:31" s="141" customFormat="1" ht="11.1" customHeight="1" outlineLevel="2">
      <c r="A872" s="98">
        <v>110002</v>
      </c>
      <c r="B872" s="406" t="s">
        <v>139</v>
      </c>
      <c r="C872" s="406"/>
      <c r="D872" s="406"/>
      <c r="E872" s="406"/>
      <c r="F872" s="98" t="s">
        <v>2</v>
      </c>
      <c r="G872" s="98">
        <v>140</v>
      </c>
      <c r="H872" s="96">
        <v>21.5</v>
      </c>
      <c r="I872" s="96">
        <f t="shared" si="370"/>
        <v>20.853540252182349</v>
      </c>
      <c r="J872" s="96">
        <f t="shared" si="371"/>
        <v>20.436632940202223</v>
      </c>
      <c r="K872" s="142"/>
      <c r="L872" s="56">
        <f t="shared" si="372"/>
        <v>0</v>
      </c>
      <c r="M872" s="48">
        <f t="shared" si="373"/>
        <v>0</v>
      </c>
      <c r="N872" s="48">
        <f t="shared" si="374"/>
        <v>0</v>
      </c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  <c r="AA872" s="140"/>
      <c r="AB872" s="140"/>
      <c r="AC872" s="140"/>
      <c r="AD872" s="140"/>
      <c r="AE872" s="140"/>
    </row>
    <row r="873" spans="1:31" s="141" customFormat="1" ht="11.1" customHeight="1" outlineLevel="2">
      <c r="A873" s="98">
        <v>110003</v>
      </c>
      <c r="B873" s="406" t="s">
        <v>136</v>
      </c>
      <c r="C873" s="406"/>
      <c r="D873" s="406"/>
      <c r="E873" s="406"/>
      <c r="F873" s="98" t="s">
        <v>2</v>
      </c>
      <c r="G873" s="98">
        <v>140</v>
      </c>
      <c r="H873" s="96">
        <v>21.5</v>
      </c>
      <c r="I873" s="96">
        <f t="shared" si="370"/>
        <v>20.853540252182349</v>
      </c>
      <c r="J873" s="96">
        <f t="shared" si="371"/>
        <v>20.436632940202223</v>
      </c>
      <c r="K873" s="142"/>
      <c r="L873" s="56">
        <f t="shared" si="372"/>
        <v>0</v>
      </c>
      <c r="M873" s="48">
        <f t="shared" si="373"/>
        <v>0</v>
      </c>
      <c r="N873" s="48">
        <f t="shared" si="374"/>
        <v>0</v>
      </c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  <c r="AA873" s="140"/>
      <c r="AB873" s="140"/>
      <c r="AC873" s="140"/>
      <c r="AD873" s="140"/>
      <c r="AE873" s="140"/>
    </row>
    <row r="874" spans="1:31" s="141" customFormat="1" ht="11.1" customHeight="1" outlineLevel="2">
      <c r="A874" s="98">
        <v>110004</v>
      </c>
      <c r="B874" s="406" t="s">
        <v>137</v>
      </c>
      <c r="C874" s="406"/>
      <c r="D874" s="406"/>
      <c r="E874" s="406"/>
      <c r="F874" s="98" t="s">
        <v>2</v>
      </c>
      <c r="G874" s="98">
        <v>140</v>
      </c>
      <c r="H874" s="96">
        <v>21.5</v>
      </c>
      <c r="I874" s="96">
        <f t="shared" si="370"/>
        <v>20.853540252182349</v>
      </c>
      <c r="J874" s="96">
        <f t="shared" si="371"/>
        <v>20.436632940202223</v>
      </c>
      <c r="K874" s="142"/>
      <c r="L874" s="56">
        <f t="shared" si="372"/>
        <v>0</v>
      </c>
      <c r="M874" s="48">
        <f t="shared" si="373"/>
        <v>0</v>
      </c>
      <c r="N874" s="48">
        <f t="shared" si="374"/>
        <v>0</v>
      </c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  <c r="AA874" s="140"/>
      <c r="AB874" s="140"/>
      <c r="AC874" s="140"/>
      <c r="AD874" s="140"/>
      <c r="AE874" s="140"/>
    </row>
    <row r="875" spans="1:31" s="141" customFormat="1" ht="11.1" customHeight="1" outlineLevel="2">
      <c r="A875" s="98">
        <v>110005</v>
      </c>
      <c r="B875" s="406" t="s">
        <v>138</v>
      </c>
      <c r="C875" s="406"/>
      <c r="D875" s="406"/>
      <c r="E875" s="406"/>
      <c r="F875" s="98" t="s">
        <v>2</v>
      </c>
      <c r="G875" s="98">
        <v>140</v>
      </c>
      <c r="H875" s="96">
        <v>21.5</v>
      </c>
      <c r="I875" s="96">
        <f t="shared" si="370"/>
        <v>20.853540252182349</v>
      </c>
      <c r="J875" s="96">
        <f t="shared" si="371"/>
        <v>20.436632940202223</v>
      </c>
      <c r="K875" s="142"/>
      <c r="L875" s="56">
        <f t="shared" si="372"/>
        <v>0</v>
      </c>
      <c r="M875" s="48">
        <f t="shared" si="373"/>
        <v>0</v>
      </c>
      <c r="N875" s="48">
        <f t="shared" si="374"/>
        <v>0</v>
      </c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  <c r="AA875" s="140"/>
      <c r="AB875" s="140"/>
      <c r="AC875" s="140"/>
      <c r="AD875" s="140"/>
      <c r="AE875" s="140"/>
    </row>
    <row r="876" spans="1:31" s="141" customFormat="1" ht="11.1" customHeight="1" outlineLevel="2">
      <c r="A876" s="98">
        <v>110006</v>
      </c>
      <c r="B876" s="406" t="s">
        <v>140</v>
      </c>
      <c r="C876" s="406"/>
      <c r="D876" s="406"/>
      <c r="E876" s="406"/>
      <c r="F876" s="98" t="s">
        <v>2</v>
      </c>
      <c r="G876" s="98">
        <v>70</v>
      </c>
      <c r="H876" s="96">
        <v>0</v>
      </c>
      <c r="I876" s="96">
        <f t="shared" si="370"/>
        <v>0</v>
      </c>
      <c r="J876" s="96">
        <f t="shared" si="371"/>
        <v>0</v>
      </c>
      <c r="K876" s="142"/>
      <c r="L876" s="56">
        <f t="shared" si="372"/>
        <v>0</v>
      </c>
      <c r="M876" s="48">
        <f t="shared" si="373"/>
        <v>0</v>
      </c>
      <c r="N876" s="48">
        <f t="shared" si="374"/>
        <v>0</v>
      </c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  <c r="AA876" s="140"/>
      <c r="AB876" s="140"/>
      <c r="AC876" s="140"/>
      <c r="AD876" s="140"/>
      <c r="AE876" s="140"/>
    </row>
    <row r="877" spans="1:31" s="141" customFormat="1" ht="11.1" customHeight="1" outlineLevel="2">
      <c r="A877" s="98">
        <v>110007</v>
      </c>
      <c r="B877" s="406" t="s">
        <v>141</v>
      </c>
      <c r="C877" s="406"/>
      <c r="D877" s="406"/>
      <c r="E877" s="406"/>
      <c r="F877" s="98" t="s">
        <v>2</v>
      </c>
      <c r="G877" s="98">
        <v>70</v>
      </c>
      <c r="H877" s="96">
        <v>0</v>
      </c>
      <c r="I877" s="96">
        <f t="shared" si="370"/>
        <v>0</v>
      </c>
      <c r="J877" s="96">
        <f t="shared" si="371"/>
        <v>0</v>
      </c>
      <c r="K877" s="142"/>
      <c r="L877" s="56">
        <f t="shared" si="372"/>
        <v>0</v>
      </c>
      <c r="M877" s="48">
        <f t="shared" si="373"/>
        <v>0</v>
      </c>
      <c r="N877" s="48">
        <f t="shared" si="374"/>
        <v>0</v>
      </c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  <c r="AA877" s="140"/>
      <c r="AB877" s="140"/>
      <c r="AC877" s="140"/>
      <c r="AD877" s="140"/>
      <c r="AE877" s="140"/>
    </row>
    <row r="878" spans="1:31" s="141" customFormat="1" ht="11.1" customHeight="1" outlineLevel="2">
      <c r="A878" s="98">
        <v>110008</v>
      </c>
      <c r="B878" s="406" t="s">
        <v>142</v>
      </c>
      <c r="C878" s="406"/>
      <c r="D878" s="406"/>
      <c r="E878" s="406"/>
      <c r="F878" s="98" t="s">
        <v>2</v>
      </c>
      <c r="G878" s="98">
        <v>70</v>
      </c>
      <c r="H878" s="96">
        <v>0</v>
      </c>
      <c r="I878" s="96">
        <f t="shared" si="370"/>
        <v>0</v>
      </c>
      <c r="J878" s="96">
        <f t="shared" si="371"/>
        <v>0</v>
      </c>
      <c r="K878" s="142"/>
      <c r="L878" s="56">
        <f t="shared" si="372"/>
        <v>0</v>
      </c>
      <c r="M878" s="48">
        <f t="shared" si="373"/>
        <v>0</v>
      </c>
      <c r="N878" s="48">
        <f t="shared" si="374"/>
        <v>0</v>
      </c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  <c r="AA878" s="140"/>
      <c r="AB878" s="140"/>
      <c r="AC878" s="140"/>
      <c r="AD878" s="140"/>
      <c r="AE878" s="140"/>
    </row>
    <row r="879" spans="1:31" s="141" customFormat="1" ht="11.1" customHeight="1" outlineLevel="2">
      <c r="A879" s="98">
        <v>110009</v>
      </c>
      <c r="B879" s="406" t="s">
        <v>143</v>
      </c>
      <c r="C879" s="406"/>
      <c r="D879" s="406"/>
      <c r="E879" s="406"/>
      <c r="F879" s="98" t="s">
        <v>2</v>
      </c>
      <c r="G879" s="98">
        <v>70</v>
      </c>
      <c r="H879" s="96">
        <v>0</v>
      </c>
      <c r="I879" s="96">
        <f t="shared" si="370"/>
        <v>0</v>
      </c>
      <c r="J879" s="96">
        <f t="shared" si="371"/>
        <v>0</v>
      </c>
      <c r="K879" s="144"/>
      <c r="L879" s="59">
        <f t="shared" si="372"/>
        <v>0</v>
      </c>
      <c r="M879" s="48">
        <f t="shared" si="373"/>
        <v>0</v>
      </c>
      <c r="N879" s="48">
        <f t="shared" si="374"/>
        <v>0</v>
      </c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  <c r="AA879" s="140"/>
      <c r="AB879" s="140"/>
      <c r="AC879" s="140"/>
      <c r="AD879" s="140"/>
      <c r="AE879" s="140"/>
    </row>
    <row r="880" spans="1:31" s="141" customFormat="1" ht="11.1" customHeight="1" outlineLevel="2">
      <c r="A880" s="98">
        <v>110010</v>
      </c>
      <c r="B880" s="406" t="s">
        <v>144</v>
      </c>
      <c r="C880" s="406"/>
      <c r="D880" s="406"/>
      <c r="E880" s="406"/>
      <c r="F880" s="98" t="s">
        <v>2</v>
      </c>
      <c r="G880" s="98">
        <v>70</v>
      </c>
      <c r="H880" s="96">
        <v>0</v>
      </c>
      <c r="I880" s="96">
        <f t="shared" si="370"/>
        <v>0</v>
      </c>
      <c r="J880" s="96">
        <f t="shared" si="371"/>
        <v>0</v>
      </c>
      <c r="K880" s="142"/>
      <c r="L880" s="56">
        <f t="shared" si="372"/>
        <v>0</v>
      </c>
      <c r="M880" s="48">
        <f t="shared" si="373"/>
        <v>0</v>
      </c>
      <c r="N880" s="48">
        <f t="shared" si="374"/>
        <v>0</v>
      </c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  <c r="AA880" s="140"/>
      <c r="AB880" s="140"/>
      <c r="AC880" s="140"/>
      <c r="AD880" s="140"/>
      <c r="AE880" s="140"/>
    </row>
    <row r="881" spans="1:31" s="141" customFormat="1" ht="11.1" customHeight="1" outlineLevel="2">
      <c r="A881" s="98">
        <v>110011</v>
      </c>
      <c r="B881" s="406" t="s">
        <v>145</v>
      </c>
      <c r="C881" s="406"/>
      <c r="D881" s="406"/>
      <c r="E881" s="406"/>
      <c r="F881" s="98" t="s">
        <v>2</v>
      </c>
      <c r="G881" s="98">
        <v>50</v>
      </c>
      <c r="H881" s="96">
        <v>34</v>
      </c>
      <c r="I881" s="96">
        <f t="shared" si="370"/>
        <v>32.977691561590689</v>
      </c>
      <c r="J881" s="96">
        <f t="shared" si="371"/>
        <v>32.318396277529096</v>
      </c>
      <c r="K881" s="145"/>
      <c r="L881" s="57">
        <f t="shared" si="372"/>
        <v>0</v>
      </c>
      <c r="M881" s="48">
        <f t="shared" si="373"/>
        <v>0</v>
      </c>
      <c r="N881" s="48">
        <f t="shared" si="374"/>
        <v>0</v>
      </c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  <c r="AA881" s="140"/>
      <c r="AB881" s="140"/>
      <c r="AC881" s="140"/>
      <c r="AD881" s="140"/>
      <c r="AE881" s="140"/>
    </row>
    <row r="882" spans="1:31" s="141" customFormat="1" ht="11.1" customHeight="1" outlineLevel="2">
      <c r="A882" s="98">
        <v>110012</v>
      </c>
      <c r="B882" s="406" t="s">
        <v>146</v>
      </c>
      <c r="C882" s="406"/>
      <c r="D882" s="406"/>
      <c r="E882" s="406"/>
      <c r="F882" s="98" t="s">
        <v>2</v>
      </c>
      <c r="G882" s="98">
        <v>50</v>
      </c>
      <c r="H882" s="96">
        <v>34</v>
      </c>
      <c r="I882" s="96">
        <f t="shared" si="370"/>
        <v>32.977691561590689</v>
      </c>
      <c r="J882" s="96">
        <f t="shared" si="371"/>
        <v>32.318396277529096</v>
      </c>
      <c r="K882" s="142"/>
      <c r="L882" s="56">
        <f t="shared" si="372"/>
        <v>0</v>
      </c>
      <c r="M882" s="48">
        <f t="shared" si="373"/>
        <v>0</v>
      </c>
      <c r="N882" s="48">
        <f t="shared" si="374"/>
        <v>0</v>
      </c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  <c r="AA882" s="140"/>
      <c r="AB882" s="140"/>
      <c r="AC882" s="140"/>
      <c r="AD882" s="140"/>
      <c r="AE882" s="140"/>
    </row>
    <row r="883" spans="1:31" s="141" customFormat="1" ht="11.1" customHeight="1" outlineLevel="2">
      <c r="A883" s="98">
        <v>110013</v>
      </c>
      <c r="B883" s="406" t="s">
        <v>147</v>
      </c>
      <c r="C883" s="406"/>
      <c r="D883" s="406"/>
      <c r="E883" s="406"/>
      <c r="F883" s="98" t="s">
        <v>2</v>
      </c>
      <c r="G883" s="98">
        <v>50</v>
      </c>
      <c r="H883" s="96">
        <v>34</v>
      </c>
      <c r="I883" s="96">
        <f t="shared" si="370"/>
        <v>32.977691561590689</v>
      </c>
      <c r="J883" s="96">
        <f t="shared" si="371"/>
        <v>32.318396277529096</v>
      </c>
      <c r="K883" s="142"/>
      <c r="L883" s="56">
        <f t="shared" si="372"/>
        <v>0</v>
      </c>
      <c r="M883" s="48">
        <f t="shared" si="373"/>
        <v>0</v>
      </c>
      <c r="N883" s="48">
        <f t="shared" si="374"/>
        <v>0</v>
      </c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  <c r="AA883" s="140"/>
      <c r="AB883" s="140"/>
      <c r="AC883" s="140"/>
      <c r="AD883" s="140"/>
      <c r="AE883" s="140"/>
    </row>
    <row r="884" spans="1:31" s="141" customFormat="1" ht="11.1" customHeight="1" outlineLevel="2">
      <c r="A884" s="98">
        <v>110014</v>
      </c>
      <c r="B884" s="406" t="s">
        <v>148</v>
      </c>
      <c r="C884" s="406"/>
      <c r="D884" s="406"/>
      <c r="E884" s="406"/>
      <c r="F884" s="98" t="s">
        <v>2</v>
      </c>
      <c r="G884" s="98">
        <v>50</v>
      </c>
      <c r="H884" s="96">
        <v>34</v>
      </c>
      <c r="I884" s="96">
        <f t="shared" si="370"/>
        <v>32.977691561590689</v>
      </c>
      <c r="J884" s="96">
        <f t="shared" si="371"/>
        <v>32.318396277529096</v>
      </c>
      <c r="K884" s="142"/>
      <c r="L884" s="56">
        <f t="shared" si="372"/>
        <v>0</v>
      </c>
      <c r="M884" s="48">
        <f t="shared" si="373"/>
        <v>0</v>
      </c>
      <c r="N884" s="48">
        <f t="shared" si="374"/>
        <v>0</v>
      </c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  <c r="AA884" s="140"/>
      <c r="AB884" s="140"/>
      <c r="AC884" s="140"/>
      <c r="AD884" s="140"/>
      <c r="AE884" s="140"/>
    </row>
    <row r="885" spans="1:31" s="141" customFormat="1" ht="11.1" customHeight="1" outlineLevel="2">
      <c r="A885" s="98">
        <v>110015</v>
      </c>
      <c r="B885" s="406" t="s">
        <v>149</v>
      </c>
      <c r="C885" s="406"/>
      <c r="D885" s="406"/>
      <c r="E885" s="406"/>
      <c r="F885" s="98" t="s">
        <v>2</v>
      </c>
      <c r="G885" s="98">
        <v>50</v>
      </c>
      <c r="H885" s="96">
        <v>34</v>
      </c>
      <c r="I885" s="96">
        <f t="shared" si="370"/>
        <v>32.977691561590689</v>
      </c>
      <c r="J885" s="96">
        <f t="shared" si="371"/>
        <v>32.318396277529096</v>
      </c>
      <c r="K885" s="142"/>
      <c r="L885" s="56">
        <f t="shared" si="372"/>
        <v>0</v>
      </c>
      <c r="M885" s="48">
        <f t="shared" si="373"/>
        <v>0</v>
      </c>
      <c r="N885" s="48">
        <f t="shared" si="374"/>
        <v>0</v>
      </c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  <c r="AA885" s="140"/>
      <c r="AB885" s="140"/>
      <c r="AC885" s="140"/>
      <c r="AD885" s="140"/>
      <c r="AE885" s="140"/>
    </row>
    <row r="886" spans="1:31" s="141" customFormat="1" ht="11.1" customHeight="1" outlineLevel="2">
      <c r="A886" s="98">
        <v>110016</v>
      </c>
      <c r="B886" s="406" t="s">
        <v>151</v>
      </c>
      <c r="C886" s="406"/>
      <c r="D886" s="406"/>
      <c r="E886" s="406"/>
      <c r="F886" s="98" t="s">
        <v>2</v>
      </c>
      <c r="G886" s="98">
        <v>40</v>
      </c>
      <c r="H886" s="96">
        <v>0</v>
      </c>
      <c r="I886" s="96">
        <f t="shared" si="370"/>
        <v>0</v>
      </c>
      <c r="J886" s="96">
        <f t="shared" si="371"/>
        <v>0</v>
      </c>
      <c r="K886" s="142"/>
      <c r="L886" s="56">
        <f t="shared" si="372"/>
        <v>0</v>
      </c>
      <c r="M886" s="48">
        <f t="shared" si="373"/>
        <v>0</v>
      </c>
      <c r="N886" s="48">
        <f t="shared" si="374"/>
        <v>0</v>
      </c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  <c r="AA886" s="140"/>
      <c r="AB886" s="140"/>
      <c r="AC886" s="140"/>
      <c r="AD886" s="140"/>
      <c r="AE886" s="140"/>
    </row>
    <row r="887" spans="1:31" s="141" customFormat="1" ht="11.1" customHeight="1" outlineLevel="2">
      <c r="A887" s="98">
        <v>110017</v>
      </c>
      <c r="B887" s="406" t="s">
        <v>150</v>
      </c>
      <c r="C887" s="406"/>
      <c r="D887" s="406"/>
      <c r="E887" s="406"/>
      <c r="F887" s="98" t="s">
        <v>2</v>
      </c>
      <c r="G887" s="98">
        <v>40</v>
      </c>
      <c r="H887" s="96">
        <v>0</v>
      </c>
      <c r="I887" s="96">
        <f t="shared" si="370"/>
        <v>0</v>
      </c>
      <c r="J887" s="96">
        <f t="shared" si="371"/>
        <v>0</v>
      </c>
      <c r="K887" s="142"/>
      <c r="L887" s="56">
        <f t="shared" si="372"/>
        <v>0</v>
      </c>
      <c r="M887" s="48">
        <f t="shared" si="373"/>
        <v>0</v>
      </c>
      <c r="N887" s="48">
        <f t="shared" si="374"/>
        <v>0</v>
      </c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  <c r="AA887" s="140"/>
      <c r="AB887" s="140"/>
      <c r="AC887" s="140"/>
      <c r="AD887" s="140"/>
      <c r="AE887" s="140"/>
    </row>
    <row r="888" spans="1:31" s="141" customFormat="1" ht="11.1" customHeight="1" outlineLevel="2">
      <c r="A888" s="98">
        <v>110018</v>
      </c>
      <c r="B888" s="406" t="s">
        <v>152</v>
      </c>
      <c r="C888" s="406"/>
      <c r="D888" s="406"/>
      <c r="E888" s="406"/>
      <c r="F888" s="98" t="s">
        <v>2</v>
      </c>
      <c r="G888" s="98">
        <v>40</v>
      </c>
      <c r="H888" s="96">
        <v>0</v>
      </c>
      <c r="I888" s="96">
        <f t="shared" si="370"/>
        <v>0</v>
      </c>
      <c r="J888" s="96">
        <f t="shared" si="371"/>
        <v>0</v>
      </c>
      <c r="K888" s="142"/>
      <c r="L888" s="56">
        <f t="shared" si="372"/>
        <v>0</v>
      </c>
      <c r="M888" s="48">
        <f t="shared" si="373"/>
        <v>0</v>
      </c>
      <c r="N888" s="48">
        <f t="shared" si="374"/>
        <v>0</v>
      </c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  <c r="AA888" s="140"/>
      <c r="AB888" s="140"/>
      <c r="AC888" s="140"/>
      <c r="AD888" s="140"/>
      <c r="AE888" s="140"/>
    </row>
    <row r="889" spans="1:31" s="141" customFormat="1" ht="11.1" customHeight="1" outlineLevel="2">
      <c r="A889" s="98">
        <v>110019</v>
      </c>
      <c r="B889" s="406" t="s">
        <v>153</v>
      </c>
      <c r="C889" s="406"/>
      <c r="D889" s="406"/>
      <c r="E889" s="406"/>
      <c r="F889" s="98" t="s">
        <v>2</v>
      </c>
      <c r="G889" s="98">
        <v>40</v>
      </c>
      <c r="H889" s="96">
        <v>0</v>
      </c>
      <c r="I889" s="96">
        <f t="shared" si="370"/>
        <v>0</v>
      </c>
      <c r="J889" s="96">
        <f t="shared" si="371"/>
        <v>0</v>
      </c>
      <c r="K889" s="142"/>
      <c r="L889" s="56">
        <f t="shared" si="372"/>
        <v>0</v>
      </c>
      <c r="M889" s="48">
        <f t="shared" si="373"/>
        <v>0</v>
      </c>
      <c r="N889" s="48">
        <f t="shared" si="374"/>
        <v>0</v>
      </c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  <c r="AA889" s="140"/>
      <c r="AB889" s="140"/>
      <c r="AC889" s="140"/>
      <c r="AD889" s="140"/>
      <c r="AE889" s="140"/>
    </row>
    <row r="890" spans="1:31" s="141" customFormat="1" ht="11.1" customHeight="1" outlineLevel="2">
      <c r="A890" s="98">
        <v>110020</v>
      </c>
      <c r="B890" s="406" t="s">
        <v>154</v>
      </c>
      <c r="C890" s="406"/>
      <c r="D890" s="406"/>
      <c r="E890" s="406"/>
      <c r="F890" s="98" t="s">
        <v>2</v>
      </c>
      <c r="G890" s="98">
        <v>40</v>
      </c>
      <c r="H890" s="96">
        <v>0</v>
      </c>
      <c r="I890" s="96">
        <f t="shared" si="370"/>
        <v>0</v>
      </c>
      <c r="J890" s="96">
        <f t="shared" si="371"/>
        <v>0</v>
      </c>
      <c r="K890" s="142"/>
      <c r="L890" s="56">
        <f t="shared" si="372"/>
        <v>0</v>
      </c>
      <c r="M890" s="48">
        <f t="shared" si="373"/>
        <v>0</v>
      </c>
      <c r="N890" s="48">
        <f t="shared" si="374"/>
        <v>0</v>
      </c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  <c r="AA890" s="140"/>
      <c r="AB890" s="140"/>
      <c r="AC890" s="140"/>
      <c r="AD890" s="140"/>
      <c r="AE890" s="140"/>
    </row>
    <row r="891" spans="1:31" s="141" customFormat="1" ht="11.1" customHeight="1" outlineLevel="2">
      <c r="A891" s="98">
        <v>110021</v>
      </c>
      <c r="B891" s="406" t="s">
        <v>155</v>
      </c>
      <c r="C891" s="406"/>
      <c r="D891" s="406"/>
      <c r="E891" s="406"/>
      <c r="F891" s="98" t="s">
        <v>2</v>
      </c>
      <c r="G891" s="98">
        <v>35</v>
      </c>
      <c r="H891" s="96">
        <v>41</v>
      </c>
      <c r="I891" s="96">
        <f t="shared" si="370"/>
        <v>39.767216294859367</v>
      </c>
      <c r="J891" s="96">
        <f t="shared" si="371"/>
        <v>38.972183746432151</v>
      </c>
      <c r="K891" s="142"/>
      <c r="L891" s="56">
        <f t="shared" si="372"/>
        <v>0</v>
      </c>
      <c r="M891" s="48">
        <f t="shared" si="373"/>
        <v>0</v>
      </c>
      <c r="N891" s="48">
        <f t="shared" si="374"/>
        <v>0</v>
      </c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  <c r="AA891" s="140"/>
      <c r="AB891" s="140"/>
      <c r="AC891" s="140"/>
      <c r="AD891" s="140"/>
      <c r="AE891" s="140"/>
    </row>
    <row r="892" spans="1:31" s="141" customFormat="1" ht="11.1" customHeight="1" outlineLevel="2">
      <c r="A892" s="98">
        <v>110022</v>
      </c>
      <c r="B892" s="406" t="s">
        <v>156</v>
      </c>
      <c r="C892" s="406"/>
      <c r="D892" s="406"/>
      <c r="E892" s="406"/>
      <c r="F892" s="98" t="s">
        <v>2</v>
      </c>
      <c r="G892" s="98">
        <v>35</v>
      </c>
      <c r="H892" s="96">
        <v>41</v>
      </c>
      <c r="I892" s="96">
        <f t="shared" si="370"/>
        <v>39.767216294859367</v>
      </c>
      <c r="J892" s="96">
        <f t="shared" si="371"/>
        <v>38.972183746432151</v>
      </c>
      <c r="K892" s="142"/>
      <c r="L892" s="56">
        <f t="shared" si="372"/>
        <v>0</v>
      </c>
      <c r="M892" s="48">
        <f t="shared" si="373"/>
        <v>0</v>
      </c>
      <c r="N892" s="48">
        <f t="shared" si="374"/>
        <v>0</v>
      </c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  <c r="AA892" s="140"/>
      <c r="AB892" s="140"/>
      <c r="AC892" s="140"/>
      <c r="AD892" s="140"/>
      <c r="AE892" s="140"/>
    </row>
    <row r="893" spans="1:31" s="141" customFormat="1" ht="11.1" customHeight="1" outlineLevel="2">
      <c r="A893" s="98">
        <v>110023</v>
      </c>
      <c r="B893" s="406" t="s">
        <v>157</v>
      </c>
      <c r="C893" s="406"/>
      <c r="D893" s="406"/>
      <c r="E893" s="406"/>
      <c r="F893" s="98" t="s">
        <v>2</v>
      </c>
      <c r="G893" s="98">
        <v>35</v>
      </c>
      <c r="H893" s="96">
        <v>41</v>
      </c>
      <c r="I893" s="96">
        <f t="shared" si="370"/>
        <v>39.767216294859367</v>
      </c>
      <c r="J893" s="96">
        <f t="shared" si="371"/>
        <v>38.972183746432151</v>
      </c>
      <c r="K893" s="142"/>
      <c r="L893" s="56">
        <f t="shared" si="372"/>
        <v>0</v>
      </c>
      <c r="M893" s="48">
        <f t="shared" si="373"/>
        <v>0</v>
      </c>
      <c r="N893" s="48">
        <f t="shared" si="374"/>
        <v>0</v>
      </c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  <c r="AA893" s="140"/>
      <c r="AB893" s="140"/>
      <c r="AC893" s="140"/>
      <c r="AD893" s="140"/>
      <c r="AE893" s="140"/>
    </row>
    <row r="894" spans="1:31" s="141" customFormat="1" ht="11.1" customHeight="1" outlineLevel="2">
      <c r="A894" s="98">
        <v>110024</v>
      </c>
      <c r="B894" s="406" t="s">
        <v>420</v>
      </c>
      <c r="C894" s="406"/>
      <c r="D894" s="406"/>
      <c r="E894" s="406"/>
      <c r="F894" s="98" t="s">
        <v>2</v>
      </c>
      <c r="G894" s="98">
        <v>35</v>
      </c>
      <c r="H894" s="96">
        <v>41</v>
      </c>
      <c r="I894" s="96">
        <f t="shared" si="370"/>
        <v>39.767216294859367</v>
      </c>
      <c r="J894" s="96">
        <f t="shared" si="371"/>
        <v>38.972183746432151</v>
      </c>
      <c r="K894" s="142"/>
      <c r="L894" s="56">
        <f t="shared" si="372"/>
        <v>0</v>
      </c>
      <c r="M894" s="48">
        <f t="shared" si="373"/>
        <v>0</v>
      </c>
      <c r="N894" s="48">
        <f t="shared" si="374"/>
        <v>0</v>
      </c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  <c r="AA894" s="140"/>
      <c r="AB894" s="140"/>
      <c r="AC894" s="140"/>
      <c r="AD894" s="140"/>
      <c r="AE894" s="140"/>
    </row>
    <row r="895" spans="1:31" s="141" customFormat="1" ht="11.1" customHeight="1" outlineLevel="2">
      <c r="A895" s="98">
        <v>110025</v>
      </c>
      <c r="B895" s="406" t="s">
        <v>158</v>
      </c>
      <c r="C895" s="406"/>
      <c r="D895" s="406"/>
      <c r="E895" s="406"/>
      <c r="F895" s="98" t="s">
        <v>2</v>
      </c>
      <c r="G895" s="98">
        <v>35</v>
      </c>
      <c r="H895" s="96">
        <v>41</v>
      </c>
      <c r="I895" s="96">
        <f t="shared" si="370"/>
        <v>39.767216294859367</v>
      </c>
      <c r="J895" s="96">
        <f t="shared" si="371"/>
        <v>38.972183746432151</v>
      </c>
      <c r="K895" s="142"/>
      <c r="L895" s="56">
        <f t="shared" si="372"/>
        <v>0</v>
      </c>
      <c r="M895" s="48">
        <f t="shared" si="373"/>
        <v>0</v>
      </c>
      <c r="N895" s="48">
        <f t="shared" si="374"/>
        <v>0</v>
      </c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  <c r="AA895" s="140"/>
      <c r="AB895" s="140"/>
      <c r="AC895" s="140"/>
      <c r="AD895" s="140"/>
      <c r="AE895" s="140"/>
    </row>
    <row r="896" spans="1:31" s="141" customFormat="1" ht="11.1" customHeight="1" outlineLevel="2">
      <c r="A896" s="98">
        <v>110026</v>
      </c>
      <c r="B896" s="406" t="s">
        <v>159</v>
      </c>
      <c r="C896" s="406"/>
      <c r="D896" s="406"/>
      <c r="E896" s="406"/>
      <c r="F896" s="98" t="s">
        <v>2</v>
      </c>
      <c r="G896" s="98">
        <v>45</v>
      </c>
      <c r="H896" s="96">
        <v>41</v>
      </c>
      <c r="I896" s="96">
        <f t="shared" si="370"/>
        <v>39.767216294859367</v>
      </c>
      <c r="J896" s="96">
        <f t="shared" si="371"/>
        <v>38.972183746432151</v>
      </c>
      <c r="K896" s="142"/>
      <c r="L896" s="56">
        <f t="shared" si="372"/>
        <v>0</v>
      </c>
      <c r="M896" s="48">
        <f t="shared" si="373"/>
        <v>0</v>
      </c>
      <c r="N896" s="48">
        <f t="shared" si="374"/>
        <v>0</v>
      </c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  <c r="AA896" s="140"/>
      <c r="AB896" s="140"/>
      <c r="AC896" s="140"/>
      <c r="AD896" s="140"/>
      <c r="AE896" s="140"/>
    </row>
    <row r="897" spans="1:31" s="141" customFormat="1" ht="11.1" customHeight="1" outlineLevel="2">
      <c r="A897" s="98">
        <v>110027</v>
      </c>
      <c r="B897" s="406" t="s">
        <v>160</v>
      </c>
      <c r="C897" s="406"/>
      <c r="D897" s="406"/>
      <c r="E897" s="406"/>
      <c r="F897" s="98" t="s">
        <v>2</v>
      </c>
      <c r="G897" s="98">
        <v>45</v>
      </c>
      <c r="H897" s="96">
        <v>41</v>
      </c>
      <c r="I897" s="96">
        <f t="shared" si="370"/>
        <v>39.767216294859367</v>
      </c>
      <c r="J897" s="96">
        <f t="shared" si="371"/>
        <v>38.972183746432151</v>
      </c>
      <c r="K897" s="142"/>
      <c r="L897" s="56">
        <f t="shared" si="372"/>
        <v>0</v>
      </c>
      <c r="M897" s="48">
        <f t="shared" si="373"/>
        <v>0</v>
      </c>
      <c r="N897" s="48">
        <f t="shared" si="374"/>
        <v>0</v>
      </c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  <c r="AA897" s="140"/>
      <c r="AB897" s="140"/>
      <c r="AC897" s="140"/>
      <c r="AD897" s="140"/>
      <c r="AE897" s="140"/>
    </row>
    <row r="898" spans="1:31" s="141" customFormat="1" ht="11.1" customHeight="1" outlineLevel="2">
      <c r="A898" s="98">
        <v>110028</v>
      </c>
      <c r="B898" s="406" t="s">
        <v>161</v>
      </c>
      <c r="C898" s="406"/>
      <c r="D898" s="406"/>
      <c r="E898" s="406"/>
      <c r="F898" s="98" t="s">
        <v>2</v>
      </c>
      <c r="G898" s="98">
        <v>45</v>
      </c>
      <c r="H898" s="96">
        <v>41</v>
      </c>
      <c r="I898" s="96">
        <f t="shared" si="370"/>
        <v>39.767216294859367</v>
      </c>
      <c r="J898" s="96">
        <f t="shared" si="371"/>
        <v>38.972183746432151</v>
      </c>
      <c r="K898" s="142"/>
      <c r="L898" s="56">
        <f t="shared" si="372"/>
        <v>0</v>
      </c>
      <c r="M898" s="48">
        <f t="shared" si="373"/>
        <v>0</v>
      </c>
      <c r="N898" s="48">
        <f t="shared" si="374"/>
        <v>0</v>
      </c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  <c r="AA898" s="140"/>
      <c r="AB898" s="140"/>
      <c r="AC898" s="140"/>
      <c r="AD898" s="140"/>
      <c r="AE898" s="140"/>
    </row>
    <row r="899" spans="1:31" s="141" customFormat="1" ht="11.1" customHeight="1" outlineLevel="2">
      <c r="A899" s="98">
        <v>110029</v>
      </c>
      <c r="B899" s="406" t="s">
        <v>162</v>
      </c>
      <c r="C899" s="406"/>
      <c r="D899" s="406"/>
      <c r="E899" s="406"/>
      <c r="F899" s="98" t="s">
        <v>2</v>
      </c>
      <c r="G899" s="98">
        <v>45</v>
      </c>
      <c r="H899" s="96">
        <v>41</v>
      </c>
      <c r="I899" s="96">
        <f t="shared" si="370"/>
        <v>39.767216294859367</v>
      </c>
      <c r="J899" s="96">
        <f t="shared" si="371"/>
        <v>38.972183746432151</v>
      </c>
      <c r="K899" s="142"/>
      <c r="L899" s="56">
        <f t="shared" si="372"/>
        <v>0</v>
      </c>
      <c r="M899" s="48">
        <f t="shared" si="373"/>
        <v>0</v>
      </c>
      <c r="N899" s="48">
        <f t="shared" si="374"/>
        <v>0</v>
      </c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  <c r="AA899" s="140"/>
      <c r="AB899" s="140"/>
      <c r="AC899" s="140"/>
      <c r="AD899" s="140"/>
      <c r="AE899" s="140"/>
    </row>
    <row r="900" spans="1:31" s="141" customFormat="1" ht="11.1" customHeight="1" outlineLevel="2">
      <c r="A900" s="98">
        <v>110030</v>
      </c>
      <c r="B900" s="406" t="s">
        <v>163</v>
      </c>
      <c r="C900" s="406"/>
      <c r="D900" s="406"/>
      <c r="E900" s="406"/>
      <c r="F900" s="98" t="s">
        <v>2</v>
      </c>
      <c r="G900" s="98">
        <v>45</v>
      </c>
      <c r="H900" s="96">
        <v>41</v>
      </c>
      <c r="I900" s="96">
        <f t="shared" si="370"/>
        <v>39.767216294859367</v>
      </c>
      <c r="J900" s="96">
        <f t="shared" si="371"/>
        <v>38.972183746432151</v>
      </c>
      <c r="K900" s="142"/>
      <c r="L900" s="56">
        <f t="shared" si="372"/>
        <v>0</v>
      </c>
      <c r="M900" s="48">
        <f t="shared" si="373"/>
        <v>0</v>
      </c>
      <c r="N900" s="48">
        <f t="shared" si="374"/>
        <v>0</v>
      </c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  <c r="AA900" s="140"/>
      <c r="AB900" s="140"/>
      <c r="AC900" s="140"/>
      <c r="AD900" s="140"/>
      <c r="AE900" s="140"/>
    </row>
    <row r="901" spans="1:31" s="141" customFormat="1" ht="11.1" customHeight="1" outlineLevel="2">
      <c r="A901" s="98">
        <v>110031</v>
      </c>
      <c r="B901" s="406" t="s">
        <v>164</v>
      </c>
      <c r="C901" s="406"/>
      <c r="D901" s="406"/>
      <c r="E901" s="406"/>
      <c r="F901" s="98" t="s">
        <v>2</v>
      </c>
      <c r="G901" s="98">
        <v>40</v>
      </c>
      <c r="H901" s="96">
        <v>0</v>
      </c>
      <c r="I901" s="96">
        <f t="shared" si="370"/>
        <v>0</v>
      </c>
      <c r="J901" s="96">
        <f t="shared" si="371"/>
        <v>0</v>
      </c>
      <c r="K901" s="142"/>
      <c r="L901" s="56">
        <f t="shared" si="372"/>
        <v>0</v>
      </c>
      <c r="M901" s="48">
        <f t="shared" si="373"/>
        <v>0</v>
      </c>
      <c r="N901" s="48">
        <f t="shared" si="374"/>
        <v>0</v>
      </c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  <c r="AA901" s="140"/>
      <c r="AB901" s="140"/>
      <c r="AC901" s="140"/>
      <c r="AD901" s="140"/>
      <c r="AE901" s="140"/>
    </row>
    <row r="902" spans="1:31" s="141" customFormat="1" ht="11.1" customHeight="1" outlineLevel="2">
      <c r="A902" s="98">
        <v>110032</v>
      </c>
      <c r="B902" s="406" t="s">
        <v>165</v>
      </c>
      <c r="C902" s="406"/>
      <c r="D902" s="406"/>
      <c r="E902" s="406"/>
      <c r="F902" s="98" t="s">
        <v>2</v>
      </c>
      <c r="G902" s="98">
        <v>40</v>
      </c>
      <c r="H902" s="96">
        <v>0</v>
      </c>
      <c r="I902" s="96">
        <f t="shared" si="370"/>
        <v>0</v>
      </c>
      <c r="J902" s="96">
        <f t="shared" si="371"/>
        <v>0</v>
      </c>
      <c r="K902" s="142"/>
      <c r="L902" s="56">
        <f t="shared" si="372"/>
        <v>0</v>
      </c>
      <c r="M902" s="48">
        <f t="shared" si="373"/>
        <v>0</v>
      </c>
      <c r="N902" s="48">
        <f t="shared" si="374"/>
        <v>0</v>
      </c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  <c r="AA902" s="140"/>
      <c r="AB902" s="140"/>
      <c r="AC902" s="140"/>
      <c r="AD902" s="140"/>
      <c r="AE902" s="140"/>
    </row>
    <row r="903" spans="1:31" s="141" customFormat="1" ht="11.1" customHeight="1" outlineLevel="2">
      <c r="A903" s="98">
        <v>110033</v>
      </c>
      <c r="B903" s="406" t="s">
        <v>166</v>
      </c>
      <c r="C903" s="406"/>
      <c r="D903" s="406"/>
      <c r="E903" s="406"/>
      <c r="F903" s="98" t="s">
        <v>2</v>
      </c>
      <c r="G903" s="98">
        <v>40</v>
      </c>
      <c r="H903" s="96">
        <v>0</v>
      </c>
      <c r="I903" s="96">
        <f t="shared" si="370"/>
        <v>0</v>
      </c>
      <c r="J903" s="96">
        <f t="shared" si="371"/>
        <v>0</v>
      </c>
      <c r="K903" s="142"/>
      <c r="L903" s="56">
        <f t="shared" si="372"/>
        <v>0</v>
      </c>
      <c r="M903" s="48">
        <f t="shared" si="373"/>
        <v>0</v>
      </c>
      <c r="N903" s="48">
        <f t="shared" si="374"/>
        <v>0</v>
      </c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  <c r="AA903" s="140"/>
      <c r="AB903" s="140"/>
      <c r="AC903" s="140"/>
      <c r="AD903" s="140"/>
      <c r="AE903" s="140"/>
    </row>
    <row r="904" spans="1:31" s="141" customFormat="1" ht="11.1" customHeight="1" outlineLevel="2">
      <c r="A904" s="98">
        <v>110034</v>
      </c>
      <c r="B904" s="406" t="s">
        <v>167</v>
      </c>
      <c r="C904" s="406"/>
      <c r="D904" s="406"/>
      <c r="E904" s="406"/>
      <c r="F904" s="98" t="s">
        <v>2</v>
      </c>
      <c r="G904" s="98">
        <v>40</v>
      </c>
      <c r="H904" s="96">
        <v>0</v>
      </c>
      <c r="I904" s="96">
        <f t="shared" si="370"/>
        <v>0</v>
      </c>
      <c r="J904" s="96">
        <f t="shared" si="371"/>
        <v>0</v>
      </c>
      <c r="K904" s="142"/>
      <c r="L904" s="56">
        <f t="shared" si="372"/>
        <v>0</v>
      </c>
      <c r="M904" s="48">
        <f t="shared" si="373"/>
        <v>0</v>
      </c>
      <c r="N904" s="48">
        <f t="shared" si="374"/>
        <v>0</v>
      </c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  <c r="AA904" s="140"/>
      <c r="AB904" s="140"/>
      <c r="AC904" s="140"/>
      <c r="AD904" s="140"/>
      <c r="AE904" s="140"/>
    </row>
    <row r="905" spans="1:31" s="141" customFormat="1" ht="11.1" customHeight="1" outlineLevel="2">
      <c r="A905" s="98">
        <v>110035</v>
      </c>
      <c r="B905" s="406" t="s">
        <v>168</v>
      </c>
      <c r="C905" s="406"/>
      <c r="D905" s="406"/>
      <c r="E905" s="406"/>
      <c r="F905" s="98" t="s">
        <v>2</v>
      </c>
      <c r="G905" s="98">
        <v>40</v>
      </c>
      <c r="H905" s="96">
        <v>0</v>
      </c>
      <c r="I905" s="96">
        <f t="shared" si="370"/>
        <v>0</v>
      </c>
      <c r="J905" s="96">
        <f t="shared" si="371"/>
        <v>0</v>
      </c>
      <c r="K905" s="142"/>
      <c r="L905" s="56">
        <f t="shared" si="372"/>
        <v>0</v>
      </c>
      <c r="M905" s="48">
        <f t="shared" si="373"/>
        <v>0</v>
      </c>
      <c r="N905" s="48">
        <f t="shared" si="374"/>
        <v>0</v>
      </c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  <c r="AA905" s="140"/>
      <c r="AB905" s="140"/>
      <c r="AC905" s="140"/>
      <c r="AD905" s="140"/>
      <c r="AE905" s="140"/>
    </row>
    <row r="906" spans="1:31" s="141" customFormat="1" ht="11.1" customHeight="1" outlineLevel="2">
      <c r="A906" s="98">
        <v>110036</v>
      </c>
      <c r="B906" s="406" t="s">
        <v>169</v>
      </c>
      <c r="C906" s="406"/>
      <c r="D906" s="406"/>
      <c r="E906" s="406"/>
      <c r="F906" s="98" t="s">
        <v>2</v>
      </c>
      <c r="G906" s="98">
        <v>35</v>
      </c>
      <c r="H906" s="96">
        <v>41</v>
      </c>
      <c r="I906" s="96">
        <f t="shared" si="370"/>
        <v>39.767216294859367</v>
      </c>
      <c r="J906" s="96">
        <f t="shared" si="371"/>
        <v>38.972183746432151</v>
      </c>
      <c r="K906" s="142"/>
      <c r="L906" s="56">
        <f t="shared" si="372"/>
        <v>0</v>
      </c>
      <c r="M906" s="48">
        <f t="shared" si="373"/>
        <v>0</v>
      </c>
      <c r="N906" s="48">
        <f t="shared" si="374"/>
        <v>0</v>
      </c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  <c r="AA906" s="140"/>
      <c r="AB906" s="140"/>
      <c r="AC906" s="140"/>
      <c r="AD906" s="140"/>
      <c r="AE906" s="140"/>
    </row>
    <row r="907" spans="1:31" s="141" customFormat="1" ht="11.1" customHeight="1" outlineLevel="2">
      <c r="A907" s="98">
        <v>110037</v>
      </c>
      <c r="B907" s="406" t="s">
        <v>170</v>
      </c>
      <c r="C907" s="406"/>
      <c r="D907" s="406"/>
      <c r="E907" s="406"/>
      <c r="F907" s="98" t="s">
        <v>2</v>
      </c>
      <c r="G907" s="98">
        <v>35</v>
      </c>
      <c r="H907" s="96">
        <v>41</v>
      </c>
      <c r="I907" s="96">
        <f t="shared" si="370"/>
        <v>39.767216294859367</v>
      </c>
      <c r="J907" s="96">
        <f t="shared" si="371"/>
        <v>38.972183746432151</v>
      </c>
      <c r="K907" s="142"/>
      <c r="L907" s="56">
        <f t="shared" si="372"/>
        <v>0</v>
      </c>
      <c r="M907" s="48">
        <f t="shared" si="373"/>
        <v>0</v>
      </c>
      <c r="N907" s="48">
        <f t="shared" si="374"/>
        <v>0</v>
      </c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  <c r="AA907" s="140"/>
      <c r="AB907" s="140"/>
      <c r="AC907" s="140"/>
      <c r="AD907" s="140"/>
      <c r="AE907" s="140"/>
    </row>
    <row r="908" spans="1:31" s="141" customFormat="1" ht="11.1" customHeight="1" outlineLevel="2">
      <c r="A908" s="98">
        <v>110038</v>
      </c>
      <c r="B908" s="406" t="s">
        <v>171</v>
      </c>
      <c r="C908" s="406"/>
      <c r="D908" s="406"/>
      <c r="E908" s="406"/>
      <c r="F908" s="98" t="s">
        <v>2</v>
      </c>
      <c r="G908" s="98">
        <v>35</v>
      </c>
      <c r="H908" s="96">
        <v>41</v>
      </c>
      <c r="I908" s="96">
        <f t="shared" si="370"/>
        <v>39.767216294859367</v>
      </c>
      <c r="J908" s="96">
        <f t="shared" si="371"/>
        <v>38.972183746432151</v>
      </c>
      <c r="K908" s="142"/>
      <c r="L908" s="56">
        <f t="shared" si="372"/>
        <v>0</v>
      </c>
      <c r="M908" s="48">
        <f t="shared" si="373"/>
        <v>0</v>
      </c>
      <c r="N908" s="48">
        <f t="shared" si="374"/>
        <v>0</v>
      </c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  <c r="AA908" s="140"/>
      <c r="AB908" s="140"/>
      <c r="AC908" s="140"/>
      <c r="AD908" s="140"/>
      <c r="AE908" s="140"/>
    </row>
    <row r="909" spans="1:31" s="141" customFormat="1" ht="11.1" customHeight="1" outlineLevel="2">
      <c r="A909" s="98">
        <v>110039</v>
      </c>
      <c r="B909" s="406" t="s">
        <v>172</v>
      </c>
      <c r="C909" s="406"/>
      <c r="D909" s="406"/>
      <c r="E909" s="406"/>
      <c r="F909" s="98" t="s">
        <v>2</v>
      </c>
      <c r="G909" s="98">
        <v>35</v>
      </c>
      <c r="H909" s="96">
        <v>41</v>
      </c>
      <c r="I909" s="96">
        <f t="shared" si="370"/>
        <v>39.767216294859367</v>
      </c>
      <c r="J909" s="96">
        <f t="shared" si="371"/>
        <v>38.972183746432151</v>
      </c>
      <c r="K909" s="142"/>
      <c r="L909" s="56">
        <f t="shared" si="372"/>
        <v>0</v>
      </c>
      <c r="M909" s="48">
        <f t="shared" si="373"/>
        <v>0</v>
      </c>
      <c r="N909" s="48">
        <f t="shared" si="374"/>
        <v>0</v>
      </c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  <c r="AA909" s="140"/>
      <c r="AB909" s="140"/>
      <c r="AC909" s="140"/>
      <c r="AD909" s="140"/>
      <c r="AE909" s="140"/>
    </row>
    <row r="910" spans="1:31" s="141" customFormat="1" ht="11.1" customHeight="1" outlineLevel="2">
      <c r="A910" s="98">
        <v>110040</v>
      </c>
      <c r="B910" s="406" t="s">
        <v>173</v>
      </c>
      <c r="C910" s="406"/>
      <c r="D910" s="406"/>
      <c r="E910" s="406"/>
      <c r="F910" s="98" t="s">
        <v>2</v>
      </c>
      <c r="G910" s="98">
        <v>35</v>
      </c>
      <c r="H910" s="96">
        <v>41</v>
      </c>
      <c r="I910" s="96">
        <f t="shared" si="370"/>
        <v>39.767216294859367</v>
      </c>
      <c r="J910" s="96">
        <f t="shared" si="371"/>
        <v>38.972183746432151</v>
      </c>
      <c r="K910" s="142"/>
      <c r="L910" s="56">
        <f t="shared" si="372"/>
        <v>0</v>
      </c>
      <c r="M910" s="48">
        <f t="shared" si="373"/>
        <v>0</v>
      </c>
      <c r="N910" s="48">
        <f t="shared" si="374"/>
        <v>0</v>
      </c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  <c r="AA910" s="140"/>
      <c r="AB910" s="140"/>
      <c r="AC910" s="140"/>
      <c r="AD910" s="140"/>
      <c r="AE910" s="140"/>
    </row>
    <row r="911" spans="1:31" s="141" customFormat="1" ht="11.1" customHeight="1" outlineLevel="2">
      <c r="A911" s="98">
        <v>110041</v>
      </c>
      <c r="B911" s="406" t="s">
        <v>174</v>
      </c>
      <c r="C911" s="406"/>
      <c r="D911" s="406"/>
      <c r="E911" s="406"/>
      <c r="F911" s="98" t="s">
        <v>2</v>
      </c>
      <c r="G911" s="98">
        <v>35</v>
      </c>
      <c r="H911" s="96">
        <v>66</v>
      </c>
      <c r="I911" s="96">
        <f t="shared" si="370"/>
        <v>64.015518913676047</v>
      </c>
      <c r="J911" s="96">
        <f t="shared" si="371"/>
        <v>62.735710421085898</v>
      </c>
      <c r="K911" s="142"/>
      <c r="L911" s="56">
        <f t="shared" si="372"/>
        <v>0</v>
      </c>
      <c r="M911" s="48">
        <f t="shared" si="373"/>
        <v>0</v>
      </c>
      <c r="N911" s="48">
        <f t="shared" si="374"/>
        <v>0</v>
      </c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  <c r="AA911" s="140"/>
      <c r="AB911" s="140"/>
      <c r="AC911" s="140"/>
      <c r="AD911" s="140"/>
      <c r="AE911" s="140"/>
    </row>
    <row r="912" spans="1:31" s="141" customFormat="1" ht="11.1" customHeight="1" outlineLevel="2">
      <c r="A912" s="98">
        <v>110042</v>
      </c>
      <c r="B912" s="406" t="s">
        <v>175</v>
      </c>
      <c r="C912" s="406"/>
      <c r="D912" s="406"/>
      <c r="E912" s="406"/>
      <c r="F912" s="98" t="s">
        <v>2</v>
      </c>
      <c r="G912" s="98">
        <v>35</v>
      </c>
      <c r="H912" s="96">
        <v>66</v>
      </c>
      <c r="I912" s="96">
        <f t="shared" si="370"/>
        <v>64.015518913676047</v>
      </c>
      <c r="J912" s="96">
        <f t="shared" si="371"/>
        <v>62.735710421085898</v>
      </c>
      <c r="K912" s="142"/>
      <c r="L912" s="56">
        <f t="shared" si="372"/>
        <v>0</v>
      </c>
      <c r="M912" s="48">
        <f t="shared" si="373"/>
        <v>0</v>
      </c>
      <c r="N912" s="48">
        <f t="shared" si="374"/>
        <v>0</v>
      </c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  <c r="AA912" s="140"/>
      <c r="AB912" s="140"/>
      <c r="AC912" s="140"/>
      <c r="AD912" s="140"/>
      <c r="AE912" s="140"/>
    </row>
    <row r="913" spans="1:31" s="141" customFormat="1" ht="11.1" customHeight="1" outlineLevel="2">
      <c r="A913" s="98">
        <v>110043</v>
      </c>
      <c r="B913" s="406" t="s">
        <v>176</v>
      </c>
      <c r="C913" s="406"/>
      <c r="D913" s="406"/>
      <c r="E913" s="406"/>
      <c r="F913" s="98" t="s">
        <v>2</v>
      </c>
      <c r="G913" s="98">
        <v>35</v>
      </c>
      <c r="H913" s="96">
        <v>66</v>
      </c>
      <c r="I913" s="96">
        <f t="shared" si="370"/>
        <v>64.015518913676047</v>
      </c>
      <c r="J913" s="96">
        <f t="shared" si="371"/>
        <v>62.735710421085898</v>
      </c>
      <c r="K913" s="142"/>
      <c r="L913" s="56">
        <f t="shared" si="372"/>
        <v>0</v>
      </c>
      <c r="M913" s="48">
        <f t="shared" si="373"/>
        <v>0</v>
      </c>
      <c r="N913" s="48">
        <f t="shared" si="374"/>
        <v>0</v>
      </c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  <c r="AA913" s="140"/>
      <c r="AB913" s="140"/>
      <c r="AC913" s="140"/>
      <c r="AD913" s="140"/>
      <c r="AE913" s="140"/>
    </row>
    <row r="914" spans="1:31" s="141" customFormat="1" ht="11.1" customHeight="1" outlineLevel="2">
      <c r="A914" s="98">
        <v>110044</v>
      </c>
      <c r="B914" s="406" t="s">
        <v>177</v>
      </c>
      <c r="C914" s="406"/>
      <c r="D914" s="406"/>
      <c r="E914" s="406"/>
      <c r="F914" s="98" t="s">
        <v>2</v>
      </c>
      <c r="G914" s="98">
        <v>35</v>
      </c>
      <c r="H914" s="96">
        <v>66</v>
      </c>
      <c r="I914" s="96">
        <f t="shared" si="370"/>
        <v>64.015518913676047</v>
      </c>
      <c r="J914" s="96">
        <f t="shared" si="371"/>
        <v>62.735710421085898</v>
      </c>
      <c r="K914" s="142"/>
      <c r="L914" s="56">
        <f t="shared" si="372"/>
        <v>0</v>
      </c>
      <c r="M914" s="48">
        <f t="shared" si="373"/>
        <v>0</v>
      </c>
      <c r="N914" s="48">
        <f t="shared" si="374"/>
        <v>0</v>
      </c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  <c r="AA914" s="140"/>
      <c r="AB914" s="140"/>
      <c r="AC914" s="140"/>
      <c r="AD914" s="140"/>
      <c r="AE914" s="140"/>
    </row>
    <row r="915" spans="1:31" s="141" customFormat="1" ht="11.1" customHeight="1" outlineLevel="2" thickBot="1">
      <c r="A915" s="98">
        <v>110045</v>
      </c>
      <c r="B915" s="406" t="s">
        <v>178</v>
      </c>
      <c r="C915" s="406"/>
      <c r="D915" s="406"/>
      <c r="E915" s="406"/>
      <c r="F915" s="98" t="s">
        <v>2</v>
      </c>
      <c r="G915" s="98">
        <v>35</v>
      </c>
      <c r="H915" s="96">
        <v>66</v>
      </c>
      <c r="I915" s="96">
        <f t="shared" si="370"/>
        <v>64.015518913676047</v>
      </c>
      <c r="J915" s="96">
        <f t="shared" si="371"/>
        <v>62.735710421085898</v>
      </c>
      <c r="K915" s="143"/>
      <c r="L915" s="56">
        <f t="shared" si="372"/>
        <v>0</v>
      </c>
      <c r="M915" s="48">
        <f t="shared" si="373"/>
        <v>0</v>
      </c>
      <c r="N915" s="48">
        <f t="shared" si="374"/>
        <v>0</v>
      </c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  <c r="AA915" s="140"/>
      <c r="AB915" s="140"/>
      <c r="AC915" s="140"/>
      <c r="AD915" s="140"/>
      <c r="AE915" s="140"/>
    </row>
    <row r="916" spans="1:31" s="141" customFormat="1" ht="11.1" customHeight="1" outlineLevel="2">
      <c r="A916" s="98">
        <v>101145</v>
      </c>
      <c r="B916" s="406" t="s">
        <v>177</v>
      </c>
      <c r="C916" s="406"/>
      <c r="D916" s="406"/>
      <c r="E916" s="406"/>
      <c r="F916" s="98" t="s">
        <v>2</v>
      </c>
      <c r="G916" s="98">
        <v>50</v>
      </c>
      <c r="H916" s="96">
        <v>66</v>
      </c>
      <c r="I916" s="96">
        <f t="shared" ref="I916:I917" si="375">H916/1.031</f>
        <v>64.015518913676047</v>
      </c>
      <c r="J916" s="96">
        <f t="shared" ref="J916:J917" si="376">I916/1.0204</f>
        <v>62.735710421085898</v>
      </c>
      <c r="K916" s="142"/>
      <c r="L916" s="56">
        <f t="shared" ref="L916:L917" si="377">SUM(H916*K916)</f>
        <v>0</v>
      </c>
      <c r="M916" s="48">
        <f t="shared" ref="M916:M917" si="378">IF($L$8&gt;=30000,I916*K916,0)</f>
        <v>0</v>
      </c>
      <c r="N916" s="48">
        <f t="shared" ref="N916:N917" si="379">IF($L$8&gt;=100000,K916*J916,0)</f>
        <v>0</v>
      </c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  <c r="AA916" s="140"/>
      <c r="AB916" s="140"/>
      <c r="AC916" s="140"/>
      <c r="AD916" s="140"/>
      <c r="AE916" s="140"/>
    </row>
    <row r="917" spans="1:31" s="141" customFormat="1" ht="11.1" customHeight="1" outlineLevel="2" thickBot="1">
      <c r="A917" s="98">
        <v>101146</v>
      </c>
      <c r="B917" s="406" t="s">
        <v>178</v>
      </c>
      <c r="C917" s="406"/>
      <c r="D917" s="406"/>
      <c r="E917" s="406"/>
      <c r="F917" s="98" t="s">
        <v>2</v>
      </c>
      <c r="G917" s="98">
        <v>40</v>
      </c>
      <c r="H917" s="96">
        <v>66</v>
      </c>
      <c r="I917" s="96">
        <f t="shared" si="375"/>
        <v>64.015518913676047</v>
      </c>
      <c r="J917" s="96">
        <f t="shared" si="376"/>
        <v>62.735710421085898</v>
      </c>
      <c r="K917" s="143"/>
      <c r="L917" s="56">
        <f t="shared" si="377"/>
        <v>0</v>
      </c>
      <c r="M917" s="48">
        <f t="shared" si="378"/>
        <v>0</v>
      </c>
      <c r="N917" s="48">
        <f t="shared" si="379"/>
        <v>0</v>
      </c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  <c r="AA917" s="140"/>
      <c r="AB917" s="140"/>
      <c r="AC917" s="140"/>
      <c r="AD917" s="140"/>
      <c r="AE917" s="140"/>
    </row>
    <row r="918" spans="1:31" s="180" customFormat="1" ht="15.75" outlineLevel="1" thickBot="1">
      <c r="A918" s="512" t="s">
        <v>1362</v>
      </c>
      <c r="B918" s="512"/>
      <c r="C918" s="512"/>
      <c r="D918" s="512"/>
      <c r="E918" s="512"/>
      <c r="F918" s="512"/>
      <c r="G918" s="512"/>
      <c r="H918" s="512"/>
      <c r="I918" s="512"/>
      <c r="J918" s="512"/>
      <c r="K918" s="181"/>
      <c r="L918" s="182"/>
      <c r="M918" s="182"/>
      <c r="N918" s="182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  <c r="AA918" s="140"/>
      <c r="AB918" s="140"/>
      <c r="AC918" s="140"/>
      <c r="AD918" s="140"/>
      <c r="AE918" s="140"/>
    </row>
    <row r="919" spans="1:31" s="141" customFormat="1" ht="11.1" customHeight="1" outlineLevel="2">
      <c r="A919" s="98">
        <v>110046</v>
      </c>
      <c r="B919" s="406" t="s">
        <v>40</v>
      </c>
      <c r="C919" s="406"/>
      <c r="D919" s="406"/>
      <c r="E919" s="406"/>
      <c r="F919" s="98" t="s">
        <v>2</v>
      </c>
      <c r="G919" s="98">
        <v>80</v>
      </c>
      <c r="H919" s="96">
        <v>22.7</v>
      </c>
      <c r="I919" s="96">
        <f t="shared" si="370"/>
        <v>22.017458777885548</v>
      </c>
      <c r="J919" s="96">
        <f t="shared" si="371"/>
        <v>21.577282220585602</v>
      </c>
      <c r="K919" s="139"/>
      <c r="L919" s="56">
        <f t="shared" si="372"/>
        <v>0</v>
      </c>
      <c r="M919" s="48">
        <f t="shared" si="373"/>
        <v>0</v>
      </c>
      <c r="N919" s="48">
        <f t="shared" si="374"/>
        <v>0</v>
      </c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  <c r="AA919" s="140"/>
      <c r="AB919" s="140"/>
      <c r="AC919" s="140"/>
      <c r="AD919" s="140"/>
      <c r="AE919" s="140"/>
    </row>
    <row r="920" spans="1:31" s="141" customFormat="1" ht="11.1" customHeight="1" outlineLevel="2" thickBot="1">
      <c r="A920" s="98">
        <v>110047</v>
      </c>
      <c r="B920" s="411" t="s">
        <v>41</v>
      </c>
      <c r="C920" s="412"/>
      <c r="D920" s="412"/>
      <c r="E920" s="413"/>
      <c r="F920" s="98" t="s">
        <v>2</v>
      </c>
      <c r="G920" s="98">
        <v>70</v>
      </c>
      <c r="H920" s="96">
        <v>22.7</v>
      </c>
      <c r="I920" s="96">
        <f t="shared" si="370"/>
        <v>22.017458777885548</v>
      </c>
      <c r="J920" s="96">
        <f t="shared" si="371"/>
        <v>21.577282220585602</v>
      </c>
      <c r="K920" s="143"/>
      <c r="L920" s="56">
        <f t="shared" si="372"/>
        <v>0</v>
      </c>
      <c r="M920" s="48">
        <f t="shared" si="373"/>
        <v>0</v>
      </c>
      <c r="N920" s="48">
        <f t="shared" si="374"/>
        <v>0</v>
      </c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  <c r="AA920" s="140"/>
      <c r="AB920" s="140"/>
      <c r="AC920" s="140"/>
      <c r="AD920" s="140"/>
      <c r="AE920" s="140"/>
    </row>
    <row r="921" spans="1:31" s="180" customFormat="1" ht="15.75" outlineLevel="1" thickBot="1">
      <c r="A921" s="512" t="s">
        <v>1363</v>
      </c>
      <c r="B921" s="512"/>
      <c r="C921" s="512"/>
      <c r="D921" s="512"/>
      <c r="E921" s="512"/>
      <c r="F921" s="512"/>
      <c r="G921" s="512"/>
      <c r="H921" s="512"/>
      <c r="I921" s="512"/>
      <c r="J921" s="512"/>
      <c r="K921" s="181"/>
      <c r="L921" s="182"/>
      <c r="M921" s="182"/>
      <c r="N921" s="182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  <c r="AA921" s="140"/>
      <c r="AB921" s="140"/>
      <c r="AC921" s="140"/>
      <c r="AD921" s="140"/>
      <c r="AE921" s="140"/>
    </row>
    <row r="922" spans="1:31" s="180" customFormat="1" ht="11.25" outlineLevel="2">
      <c r="A922" s="98">
        <v>110048</v>
      </c>
      <c r="B922" s="494" t="s">
        <v>1364</v>
      </c>
      <c r="C922" s="414"/>
      <c r="D922" s="414"/>
      <c r="E922" s="414"/>
      <c r="F922" s="98" t="s">
        <v>2</v>
      </c>
      <c r="G922" s="98">
        <v>50</v>
      </c>
      <c r="H922" s="96">
        <v>46</v>
      </c>
      <c r="I922" s="96">
        <f t="shared" ref="I922:I939" si="380">H922/1.031</f>
        <v>44.6168768186227</v>
      </c>
      <c r="J922" s="266">
        <f t="shared" ref="J922:J939" si="381">I922/1.0204</f>
        <v>43.724889081362896</v>
      </c>
      <c r="K922" s="139"/>
      <c r="L922" s="55">
        <f t="shared" ref="L922:L939" si="382">SUM(H922*K922)</f>
        <v>0</v>
      </c>
      <c r="M922" s="48">
        <f t="shared" ref="M922:M939" si="383">IF($L$8&gt;=30000,I922*K922,0)</f>
        <v>0</v>
      </c>
      <c r="N922" s="48">
        <f t="shared" ref="N922:N939" si="384">IF($L$8&gt;=100000,K922*J922,0)</f>
        <v>0</v>
      </c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  <c r="AA922" s="140"/>
      <c r="AB922" s="140"/>
      <c r="AC922" s="140"/>
      <c r="AD922" s="140"/>
      <c r="AE922" s="140"/>
    </row>
    <row r="923" spans="1:31" s="180" customFormat="1" ht="11.25" outlineLevel="2">
      <c r="A923" s="98">
        <v>110049</v>
      </c>
      <c r="B923" s="494" t="s">
        <v>1365</v>
      </c>
      <c r="C923" s="414"/>
      <c r="D923" s="414"/>
      <c r="E923" s="414"/>
      <c r="F923" s="98" t="s">
        <v>2</v>
      </c>
      <c r="G923" s="98">
        <v>50</v>
      </c>
      <c r="H923" s="96">
        <v>46</v>
      </c>
      <c r="I923" s="96">
        <f t="shared" si="380"/>
        <v>44.6168768186227</v>
      </c>
      <c r="J923" s="266">
        <f t="shared" si="381"/>
        <v>43.724889081362896</v>
      </c>
      <c r="K923" s="145"/>
      <c r="L923" s="55">
        <f t="shared" si="382"/>
        <v>0</v>
      </c>
      <c r="M923" s="48">
        <f t="shared" si="383"/>
        <v>0</v>
      </c>
      <c r="N923" s="48">
        <f t="shared" si="384"/>
        <v>0</v>
      </c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  <c r="AA923" s="140"/>
      <c r="AB923" s="140"/>
      <c r="AC923" s="140"/>
      <c r="AD923" s="140"/>
      <c r="AE923" s="140"/>
    </row>
    <row r="924" spans="1:31" s="180" customFormat="1" ht="11.25" outlineLevel="2">
      <c r="A924" s="98">
        <v>110050</v>
      </c>
      <c r="B924" s="494" t="s">
        <v>1366</v>
      </c>
      <c r="C924" s="414"/>
      <c r="D924" s="414"/>
      <c r="E924" s="414"/>
      <c r="F924" s="98" t="s">
        <v>2</v>
      </c>
      <c r="G924" s="98">
        <v>50</v>
      </c>
      <c r="H924" s="96">
        <v>46</v>
      </c>
      <c r="I924" s="96">
        <f t="shared" si="380"/>
        <v>44.6168768186227</v>
      </c>
      <c r="J924" s="266">
        <f t="shared" si="381"/>
        <v>43.724889081362896</v>
      </c>
      <c r="K924" s="142"/>
      <c r="L924" s="55">
        <f t="shared" si="382"/>
        <v>0</v>
      </c>
      <c r="M924" s="48">
        <f t="shared" si="383"/>
        <v>0</v>
      </c>
      <c r="N924" s="48">
        <f t="shared" si="384"/>
        <v>0</v>
      </c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  <c r="AA924" s="140"/>
      <c r="AB924" s="140"/>
      <c r="AC924" s="140"/>
      <c r="AD924" s="140"/>
      <c r="AE924" s="140"/>
    </row>
    <row r="925" spans="1:31" s="180" customFormat="1" ht="11.25" outlineLevel="2">
      <c r="A925" s="98">
        <v>110051</v>
      </c>
      <c r="B925" s="494" t="s">
        <v>1367</v>
      </c>
      <c r="C925" s="414"/>
      <c r="D925" s="414"/>
      <c r="E925" s="414"/>
      <c r="F925" s="98" t="s">
        <v>2</v>
      </c>
      <c r="G925" s="98">
        <v>50</v>
      </c>
      <c r="H925" s="96">
        <v>46</v>
      </c>
      <c r="I925" s="96">
        <f t="shared" si="380"/>
        <v>44.6168768186227</v>
      </c>
      <c r="J925" s="266">
        <f t="shared" si="381"/>
        <v>43.724889081362896</v>
      </c>
      <c r="K925" s="142"/>
      <c r="L925" s="55">
        <f t="shared" si="382"/>
        <v>0</v>
      </c>
      <c r="M925" s="48">
        <f t="shared" si="383"/>
        <v>0</v>
      </c>
      <c r="N925" s="48">
        <f t="shared" si="384"/>
        <v>0</v>
      </c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  <c r="AA925" s="140"/>
      <c r="AB925" s="140"/>
      <c r="AC925" s="140"/>
      <c r="AD925" s="140"/>
      <c r="AE925" s="140"/>
    </row>
    <row r="926" spans="1:31" s="180" customFormat="1" ht="11.25" outlineLevel="2">
      <c r="A926" s="98">
        <v>110052</v>
      </c>
      <c r="B926" s="494" t="s">
        <v>1368</v>
      </c>
      <c r="C926" s="414"/>
      <c r="D926" s="414"/>
      <c r="E926" s="414"/>
      <c r="F926" s="98" t="s">
        <v>2</v>
      </c>
      <c r="G926" s="98">
        <v>50</v>
      </c>
      <c r="H926" s="96">
        <v>46</v>
      </c>
      <c r="I926" s="96">
        <f t="shared" si="380"/>
        <v>44.6168768186227</v>
      </c>
      <c r="J926" s="266">
        <f t="shared" si="381"/>
        <v>43.724889081362896</v>
      </c>
      <c r="K926" s="142"/>
      <c r="L926" s="55">
        <f t="shared" si="382"/>
        <v>0</v>
      </c>
      <c r="M926" s="48">
        <f t="shared" si="383"/>
        <v>0</v>
      </c>
      <c r="N926" s="48">
        <f t="shared" si="384"/>
        <v>0</v>
      </c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  <c r="AA926" s="140"/>
      <c r="AB926" s="140"/>
      <c r="AC926" s="140"/>
      <c r="AD926" s="140"/>
      <c r="AE926" s="140"/>
    </row>
    <row r="927" spans="1:31" s="180" customFormat="1" ht="11.25" outlineLevel="2">
      <c r="A927" s="98">
        <v>110053</v>
      </c>
      <c r="B927" s="494" t="s">
        <v>1369</v>
      </c>
      <c r="C927" s="414"/>
      <c r="D927" s="414"/>
      <c r="E927" s="414"/>
      <c r="F927" s="98" t="s">
        <v>2</v>
      </c>
      <c r="G927" s="98">
        <v>50</v>
      </c>
      <c r="H927" s="96">
        <v>46</v>
      </c>
      <c r="I927" s="96">
        <f t="shared" si="380"/>
        <v>44.6168768186227</v>
      </c>
      <c r="J927" s="266">
        <f t="shared" si="381"/>
        <v>43.724889081362896</v>
      </c>
      <c r="K927" s="142"/>
      <c r="L927" s="55">
        <f t="shared" si="382"/>
        <v>0</v>
      </c>
      <c r="M927" s="48">
        <f t="shared" si="383"/>
        <v>0</v>
      </c>
      <c r="N927" s="48">
        <f t="shared" si="384"/>
        <v>0</v>
      </c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  <c r="AA927" s="140"/>
      <c r="AB927" s="140"/>
      <c r="AC927" s="140"/>
      <c r="AD927" s="140"/>
      <c r="AE927" s="140"/>
    </row>
    <row r="928" spans="1:31" s="180" customFormat="1" ht="11.25" outlineLevel="2">
      <c r="A928" s="98">
        <v>110054</v>
      </c>
      <c r="B928" s="494" t="s">
        <v>1370</v>
      </c>
      <c r="C928" s="414"/>
      <c r="D928" s="414"/>
      <c r="E928" s="414"/>
      <c r="F928" s="98" t="s">
        <v>2</v>
      </c>
      <c r="G928" s="98">
        <v>60</v>
      </c>
      <c r="H928" s="96">
        <v>59</v>
      </c>
      <c r="I928" s="96">
        <f t="shared" si="380"/>
        <v>57.225994180407376</v>
      </c>
      <c r="J928" s="266">
        <f t="shared" si="381"/>
        <v>56.08192295218285</v>
      </c>
      <c r="K928" s="142"/>
      <c r="L928" s="55">
        <f t="shared" si="382"/>
        <v>0</v>
      </c>
      <c r="M928" s="48">
        <f t="shared" si="383"/>
        <v>0</v>
      </c>
      <c r="N928" s="48">
        <f t="shared" si="384"/>
        <v>0</v>
      </c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  <c r="AA928" s="140"/>
      <c r="AB928" s="140"/>
      <c r="AC928" s="140"/>
      <c r="AD928" s="140"/>
      <c r="AE928" s="140"/>
    </row>
    <row r="929" spans="1:31" s="180" customFormat="1" ht="11.25" outlineLevel="2">
      <c r="A929" s="98">
        <v>110055</v>
      </c>
      <c r="B929" s="494" t="s">
        <v>1371</v>
      </c>
      <c r="C929" s="414"/>
      <c r="D929" s="414"/>
      <c r="E929" s="414"/>
      <c r="F929" s="98" t="s">
        <v>2</v>
      </c>
      <c r="G929" s="98">
        <v>60</v>
      </c>
      <c r="H929" s="96">
        <v>59</v>
      </c>
      <c r="I929" s="96">
        <f t="shared" si="380"/>
        <v>57.225994180407376</v>
      </c>
      <c r="J929" s="266">
        <f t="shared" si="381"/>
        <v>56.08192295218285</v>
      </c>
      <c r="K929" s="142"/>
      <c r="L929" s="55">
        <f t="shared" si="382"/>
        <v>0</v>
      </c>
      <c r="M929" s="48">
        <f t="shared" si="383"/>
        <v>0</v>
      </c>
      <c r="N929" s="48">
        <f t="shared" si="384"/>
        <v>0</v>
      </c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  <c r="AA929" s="140"/>
      <c r="AB929" s="140"/>
      <c r="AC929" s="140"/>
      <c r="AD929" s="140"/>
      <c r="AE929" s="140"/>
    </row>
    <row r="930" spans="1:31" s="180" customFormat="1" ht="11.25" outlineLevel="2">
      <c r="A930" s="98">
        <v>110056</v>
      </c>
      <c r="B930" s="494" t="s">
        <v>1372</v>
      </c>
      <c r="C930" s="414"/>
      <c r="D930" s="414"/>
      <c r="E930" s="414"/>
      <c r="F930" s="98" t="s">
        <v>2</v>
      </c>
      <c r="G930" s="98">
        <v>60</v>
      </c>
      <c r="H930" s="96">
        <v>59</v>
      </c>
      <c r="I930" s="96">
        <f t="shared" si="380"/>
        <v>57.225994180407376</v>
      </c>
      <c r="J930" s="266">
        <f t="shared" si="381"/>
        <v>56.08192295218285</v>
      </c>
      <c r="K930" s="142"/>
      <c r="L930" s="55">
        <f t="shared" si="382"/>
        <v>0</v>
      </c>
      <c r="M930" s="48">
        <f t="shared" si="383"/>
        <v>0</v>
      </c>
      <c r="N930" s="48">
        <f t="shared" si="384"/>
        <v>0</v>
      </c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  <c r="AA930" s="140"/>
      <c r="AB930" s="140"/>
      <c r="AC930" s="140"/>
      <c r="AD930" s="140"/>
      <c r="AE930" s="140"/>
    </row>
    <row r="931" spans="1:31" s="180" customFormat="1" ht="11.25" outlineLevel="2">
      <c r="A931" s="98">
        <v>110057</v>
      </c>
      <c r="B931" s="494" t="s">
        <v>1373</v>
      </c>
      <c r="C931" s="414"/>
      <c r="D931" s="414"/>
      <c r="E931" s="414"/>
      <c r="F931" s="98" t="s">
        <v>2</v>
      </c>
      <c r="G931" s="98">
        <v>60</v>
      </c>
      <c r="H931" s="96">
        <v>59</v>
      </c>
      <c r="I931" s="96">
        <f t="shared" si="380"/>
        <v>57.225994180407376</v>
      </c>
      <c r="J931" s="266">
        <f t="shared" si="381"/>
        <v>56.08192295218285</v>
      </c>
      <c r="K931" s="142"/>
      <c r="L931" s="55">
        <f t="shared" si="382"/>
        <v>0</v>
      </c>
      <c r="M931" s="48">
        <f t="shared" si="383"/>
        <v>0</v>
      </c>
      <c r="N931" s="48">
        <f t="shared" si="384"/>
        <v>0</v>
      </c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  <c r="AA931" s="140"/>
      <c r="AB931" s="140"/>
      <c r="AC931" s="140"/>
      <c r="AD931" s="140"/>
      <c r="AE931" s="140"/>
    </row>
    <row r="932" spans="1:31" s="180" customFormat="1" ht="11.25" outlineLevel="2">
      <c r="A932" s="98">
        <v>110058</v>
      </c>
      <c r="B932" s="494" t="s">
        <v>1374</v>
      </c>
      <c r="C932" s="414"/>
      <c r="D932" s="414"/>
      <c r="E932" s="414"/>
      <c r="F932" s="98" t="s">
        <v>2</v>
      </c>
      <c r="G932" s="98">
        <v>60</v>
      </c>
      <c r="H932" s="96">
        <v>59</v>
      </c>
      <c r="I932" s="96">
        <f t="shared" si="380"/>
        <v>57.225994180407376</v>
      </c>
      <c r="J932" s="266">
        <f t="shared" si="381"/>
        <v>56.08192295218285</v>
      </c>
      <c r="K932" s="142"/>
      <c r="L932" s="55">
        <f t="shared" si="382"/>
        <v>0</v>
      </c>
      <c r="M932" s="48">
        <f t="shared" si="383"/>
        <v>0</v>
      </c>
      <c r="N932" s="48">
        <f t="shared" si="384"/>
        <v>0</v>
      </c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  <c r="AA932" s="140"/>
      <c r="AB932" s="140"/>
      <c r="AC932" s="140"/>
      <c r="AD932" s="140"/>
      <c r="AE932" s="140"/>
    </row>
    <row r="933" spans="1:31" s="180" customFormat="1" ht="11.25" outlineLevel="2">
      <c r="A933" s="98">
        <v>110059</v>
      </c>
      <c r="B933" s="494" t="s">
        <v>1375</v>
      </c>
      <c r="C933" s="414"/>
      <c r="D933" s="414"/>
      <c r="E933" s="414"/>
      <c r="F933" s="98" t="s">
        <v>2</v>
      </c>
      <c r="G933" s="98">
        <v>60</v>
      </c>
      <c r="H933" s="96">
        <v>59</v>
      </c>
      <c r="I933" s="96">
        <f t="shared" si="380"/>
        <v>57.225994180407376</v>
      </c>
      <c r="J933" s="266">
        <f t="shared" si="381"/>
        <v>56.08192295218285</v>
      </c>
      <c r="K933" s="142"/>
      <c r="L933" s="55">
        <f t="shared" si="382"/>
        <v>0</v>
      </c>
      <c r="M933" s="48">
        <f t="shared" si="383"/>
        <v>0</v>
      </c>
      <c r="N933" s="48">
        <f t="shared" si="384"/>
        <v>0</v>
      </c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  <c r="AA933" s="140"/>
      <c r="AB933" s="140"/>
      <c r="AC933" s="140"/>
      <c r="AD933" s="140"/>
      <c r="AE933" s="140"/>
    </row>
    <row r="934" spans="1:31" s="180" customFormat="1" ht="11.25" outlineLevel="2">
      <c r="A934" s="98">
        <v>110060</v>
      </c>
      <c r="B934" s="513" t="s">
        <v>1376</v>
      </c>
      <c r="C934" s="513"/>
      <c r="D934" s="513"/>
      <c r="E934" s="513"/>
      <c r="F934" s="98" t="s">
        <v>2</v>
      </c>
      <c r="G934" s="98">
        <v>60</v>
      </c>
      <c r="H934" s="96">
        <v>54</v>
      </c>
      <c r="I934" s="96">
        <f t="shared" si="380"/>
        <v>52.376333656644036</v>
      </c>
      <c r="J934" s="266">
        <f t="shared" si="381"/>
        <v>51.329217617252091</v>
      </c>
      <c r="K934" s="142"/>
      <c r="L934" s="55">
        <f t="shared" si="382"/>
        <v>0</v>
      </c>
      <c r="M934" s="48">
        <f t="shared" si="383"/>
        <v>0</v>
      </c>
      <c r="N934" s="48">
        <f t="shared" si="384"/>
        <v>0</v>
      </c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  <c r="AA934" s="140"/>
      <c r="AB934" s="140"/>
      <c r="AC934" s="140"/>
      <c r="AD934" s="140"/>
      <c r="AE934" s="140"/>
    </row>
    <row r="935" spans="1:31" s="180" customFormat="1" ht="11.25" outlineLevel="2">
      <c r="A935" s="98">
        <v>110061</v>
      </c>
      <c r="B935" s="513" t="s">
        <v>1377</v>
      </c>
      <c r="C935" s="513"/>
      <c r="D935" s="513"/>
      <c r="E935" s="513"/>
      <c r="F935" s="98" t="s">
        <v>2</v>
      </c>
      <c r="G935" s="98">
        <v>60</v>
      </c>
      <c r="H935" s="96">
        <v>54</v>
      </c>
      <c r="I935" s="96">
        <f t="shared" si="380"/>
        <v>52.376333656644036</v>
      </c>
      <c r="J935" s="266">
        <f t="shared" si="381"/>
        <v>51.329217617252091</v>
      </c>
      <c r="K935" s="142"/>
      <c r="L935" s="55">
        <f t="shared" si="382"/>
        <v>0</v>
      </c>
      <c r="M935" s="48">
        <f t="shared" si="383"/>
        <v>0</v>
      </c>
      <c r="N935" s="48">
        <f t="shared" si="384"/>
        <v>0</v>
      </c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  <c r="AA935" s="140"/>
      <c r="AB935" s="140"/>
      <c r="AC935" s="140"/>
      <c r="AD935" s="140"/>
      <c r="AE935" s="140"/>
    </row>
    <row r="936" spans="1:31" s="180" customFormat="1" ht="11.25" outlineLevel="2">
      <c r="A936" s="98">
        <v>110062</v>
      </c>
      <c r="B936" s="513" t="s">
        <v>1378</v>
      </c>
      <c r="C936" s="513"/>
      <c r="D936" s="513"/>
      <c r="E936" s="513"/>
      <c r="F936" s="98" t="s">
        <v>2</v>
      </c>
      <c r="G936" s="98">
        <v>60</v>
      </c>
      <c r="H936" s="96">
        <v>54</v>
      </c>
      <c r="I936" s="96">
        <f t="shared" si="380"/>
        <v>52.376333656644036</v>
      </c>
      <c r="J936" s="266">
        <f t="shared" si="381"/>
        <v>51.329217617252091</v>
      </c>
      <c r="K936" s="142"/>
      <c r="L936" s="55">
        <f t="shared" si="382"/>
        <v>0</v>
      </c>
      <c r="M936" s="48">
        <f t="shared" si="383"/>
        <v>0</v>
      </c>
      <c r="N936" s="48">
        <f t="shared" si="384"/>
        <v>0</v>
      </c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  <c r="AA936" s="140"/>
      <c r="AB936" s="140"/>
      <c r="AC936" s="140"/>
      <c r="AD936" s="140"/>
      <c r="AE936" s="140"/>
    </row>
    <row r="937" spans="1:31" s="180" customFormat="1" ht="11.25" outlineLevel="2">
      <c r="A937" s="98">
        <v>110063</v>
      </c>
      <c r="B937" s="513" t="s">
        <v>1379</v>
      </c>
      <c r="C937" s="513"/>
      <c r="D937" s="513"/>
      <c r="E937" s="513"/>
      <c r="F937" s="98" t="s">
        <v>2</v>
      </c>
      <c r="G937" s="98">
        <v>60</v>
      </c>
      <c r="H937" s="96">
        <v>54</v>
      </c>
      <c r="I937" s="96">
        <f t="shared" si="380"/>
        <v>52.376333656644036</v>
      </c>
      <c r="J937" s="266">
        <f t="shared" si="381"/>
        <v>51.329217617252091</v>
      </c>
      <c r="K937" s="142"/>
      <c r="L937" s="55">
        <f t="shared" si="382"/>
        <v>0</v>
      </c>
      <c r="M937" s="48">
        <f t="shared" si="383"/>
        <v>0</v>
      </c>
      <c r="N937" s="48">
        <f t="shared" si="384"/>
        <v>0</v>
      </c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  <c r="AA937" s="140"/>
      <c r="AB937" s="140"/>
      <c r="AC937" s="140"/>
      <c r="AD937" s="140"/>
      <c r="AE937" s="140"/>
    </row>
    <row r="938" spans="1:31" s="180" customFormat="1" ht="11.25" outlineLevel="2">
      <c r="A938" s="98">
        <v>110064</v>
      </c>
      <c r="B938" s="513" t="s">
        <v>1380</v>
      </c>
      <c r="C938" s="513"/>
      <c r="D938" s="513"/>
      <c r="E938" s="513"/>
      <c r="F938" s="98" t="s">
        <v>2</v>
      </c>
      <c r="G938" s="98">
        <v>60</v>
      </c>
      <c r="H938" s="96">
        <v>54</v>
      </c>
      <c r="I938" s="96">
        <f t="shared" si="380"/>
        <v>52.376333656644036</v>
      </c>
      <c r="J938" s="312">
        <f t="shared" si="381"/>
        <v>51.329217617252091</v>
      </c>
      <c r="K938" s="142"/>
      <c r="L938" s="55">
        <f t="shared" si="382"/>
        <v>0</v>
      </c>
      <c r="M938" s="48">
        <f t="shared" si="383"/>
        <v>0</v>
      </c>
      <c r="N938" s="48">
        <f t="shared" si="384"/>
        <v>0</v>
      </c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  <c r="AA938" s="140"/>
      <c r="AB938" s="140"/>
      <c r="AC938" s="140"/>
      <c r="AD938" s="140"/>
      <c r="AE938" s="140"/>
    </row>
    <row r="939" spans="1:31" s="180" customFormat="1" ht="12" outlineLevel="2" thickBot="1">
      <c r="A939" s="98">
        <v>110065</v>
      </c>
      <c r="B939" s="493" t="s">
        <v>1381</v>
      </c>
      <c r="C939" s="493"/>
      <c r="D939" s="493"/>
      <c r="E939" s="493"/>
      <c r="F939" s="98" t="s">
        <v>2</v>
      </c>
      <c r="G939" s="98">
        <v>60</v>
      </c>
      <c r="H939" s="96">
        <v>54</v>
      </c>
      <c r="I939" s="96">
        <f t="shared" si="380"/>
        <v>52.376333656644036</v>
      </c>
      <c r="J939" s="312">
        <f t="shared" si="381"/>
        <v>51.329217617252091</v>
      </c>
      <c r="K939" s="143"/>
      <c r="L939" s="55">
        <f t="shared" si="382"/>
        <v>0</v>
      </c>
      <c r="M939" s="48">
        <f t="shared" si="383"/>
        <v>0</v>
      </c>
      <c r="N939" s="48">
        <f t="shared" si="384"/>
        <v>0</v>
      </c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  <c r="AA939" s="140"/>
      <c r="AB939" s="140"/>
      <c r="AC939" s="140"/>
      <c r="AD939" s="140"/>
      <c r="AE939" s="140"/>
    </row>
    <row r="940" spans="1:31" s="138" customFormat="1" ht="14.1" customHeight="1">
      <c r="A940" s="450" t="s">
        <v>513</v>
      </c>
      <c r="B940" s="450"/>
      <c r="C940" s="450"/>
      <c r="D940" s="450"/>
      <c r="E940" s="450"/>
      <c r="F940" s="450"/>
      <c r="G940" s="450"/>
      <c r="H940" s="450"/>
      <c r="I940" s="450"/>
      <c r="J940" s="450"/>
      <c r="K940" s="137"/>
      <c r="L940" s="62"/>
      <c r="M940" s="62"/>
      <c r="N940" s="62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  <c r="AA940" s="140"/>
      <c r="AB940" s="140"/>
      <c r="AC940" s="140"/>
      <c r="AD940" s="140"/>
      <c r="AE940" s="140"/>
    </row>
    <row r="941" spans="1:31" s="138" customFormat="1" ht="14.1" customHeight="1" outlineLevel="1" thickBot="1">
      <c r="A941" s="469" t="s">
        <v>514</v>
      </c>
      <c r="B941" s="514"/>
      <c r="C941" s="514"/>
      <c r="D941" s="514"/>
      <c r="E941" s="514"/>
      <c r="F941" s="514"/>
      <c r="G941" s="514"/>
      <c r="H941" s="514"/>
      <c r="I941" s="514"/>
      <c r="J941" s="514"/>
      <c r="K941" s="137"/>
      <c r="L941" s="62"/>
      <c r="M941" s="62"/>
      <c r="N941" s="62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  <c r="AA941" s="140"/>
      <c r="AB941" s="140"/>
      <c r="AC941" s="140"/>
      <c r="AD941" s="140"/>
      <c r="AE941" s="140"/>
    </row>
    <row r="942" spans="1:31" s="141" customFormat="1" ht="11.1" customHeight="1" outlineLevel="2">
      <c r="A942" s="52">
        <v>111001</v>
      </c>
      <c r="B942" s="406" t="s">
        <v>125</v>
      </c>
      <c r="C942" s="406"/>
      <c r="D942" s="406"/>
      <c r="E942" s="406"/>
      <c r="F942" s="52" t="s">
        <v>2</v>
      </c>
      <c r="G942" s="52">
        <v>200</v>
      </c>
      <c r="H942" s="96">
        <v>10.199999999999999</v>
      </c>
      <c r="I942" s="53">
        <f t="shared" ref="I942:I951" si="385">H942/1.031</f>
        <v>9.8933074684772073</v>
      </c>
      <c r="J942" s="53">
        <f t="shared" ref="J942:J951" si="386">I942/1.0204</f>
        <v>9.69551888325873</v>
      </c>
      <c r="K942" s="139"/>
      <c r="L942" s="55">
        <f t="shared" ref="L942:L951" si="387">SUM(H942*K942)</f>
        <v>0</v>
      </c>
      <c r="M942" s="48">
        <f t="shared" ref="M942:M951" si="388">IF($L$8&gt;=30000,I942*K942,0)</f>
        <v>0</v>
      </c>
      <c r="N942" s="48">
        <f t="shared" ref="N942:N951" si="389">IF($L$8&gt;=100000,K942*J942,0)</f>
        <v>0</v>
      </c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  <c r="AA942" s="140"/>
      <c r="AB942" s="140"/>
      <c r="AC942" s="140"/>
      <c r="AD942" s="140"/>
      <c r="AE942" s="140"/>
    </row>
    <row r="943" spans="1:31" s="141" customFormat="1" ht="11.1" customHeight="1" outlineLevel="2">
      <c r="A943" s="52">
        <v>111033</v>
      </c>
      <c r="B943" s="406" t="s">
        <v>1411</v>
      </c>
      <c r="C943" s="406"/>
      <c r="D943" s="406"/>
      <c r="E943" s="406"/>
      <c r="F943" s="52" t="s">
        <v>2</v>
      </c>
      <c r="G943" s="52">
        <v>200</v>
      </c>
      <c r="H943" s="96">
        <v>10.199999999999999</v>
      </c>
      <c r="I943" s="53">
        <f>H943/1.031</f>
        <v>9.8933074684772073</v>
      </c>
      <c r="J943" s="53">
        <f>I943/1.0204</f>
        <v>9.69551888325873</v>
      </c>
      <c r="K943" s="145"/>
      <c r="L943" s="55">
        <f>SUM(H943*K943)</f>
        <v>0</v>
      </c>
      <c r="M943" s="48">
        <f t="shared" si="388"/>
        <v>0</v>
      </c>
      <c r="N943" s="48">
        <f t="shared" si="389"/>
        <v>0</v>
      </c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  <c r="AA943" s="140"/>
      <c r="AB943" s="140"/>
      <c r="AC943" s="140"/>
      <c r="AD943" s="140"/>
      <c r="AE943" s="140"/>
    </row>
    <row r="944" spans="1:31" s="141" customFormat="1" ht="11.1" customHeight="1" outlineLevel="2">
      <c r="A944" s="52">
        <v>111003</v>
      </c>
      <c r="B944" s="406" t="s">
        <v>126</v>
      </c>
      <c r="C944" s="406"/>
      <c r="D944" s="406"/>
      <c r="E944" s="406"/>
      <c r="F944" s="52" t="s">
        <v>2</v>
      </c>
      <c r="G944" s="52">
        <v>200</v>
      </c>
      <c r="H944" s="96">
        <v>11.8</v>
      </c>
      <c r="I944" s="53">
        <f t="shared" si="385"/>
        <v>11.445198836081476</v>
      </c>
      <c r="J944" s="53">
        <f t="shared" si="386"/>
        <v>11.21638459043657</v>
      </c>
      <c r="K944" s="142"/>
      <c r="L944" s="55">
        <f t="shared" si="387"/>
        <v>0</v>
      </c>
      <c r="M944" s="48">
        <f t="shared" si="388"/>
        <v>0</v>
      </c>
      <c r="N944" s="48">
        <f t="shared" si="389"/>
        <v>0</v>
      </c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  <c r="AA944" s="140"/>
      <c r="AB944" s="140"/>
      <c r="AC944" s="140"/>
      <c r="AD944" s="140"/>
      <c r="AE944" s="140"/>
    </row>
    <row r="945" spans="1:31" s="141" customFormat="1" ht="11.1" customHeight="1" outlineLevel="2">
      <c r="A945" s="52">
        <v>111005</v>
      </c>
      <c r="B945" s="406" t="s">
        <v>127</v>
      </c>
      <c r="C945" s="406"/>
      <c r="D945" s="406"/>
      <c r="E945" s="406"/>
      <c r="F945" s="52" t="s">
        <v>2</v>
      </c>
      <c r="G945" s="52">
        <v>200</v>
      </c>
      <c r="H945" s="96">
        <v>11.8</v>
      </c>
      <c r="I945" s="53">
        <f t="shared" si="385"/>
        <v>11.445198836081476</v>
      </c>
      <c r="J945" s="53">
        <f t="shared" si="386"/>
        <v>11.21638459043657</v>
      </c>
      <c r="K945" s="142"/>
      <c r="L945" s="55">
        <f t="shared" si="387"/>
        <v>0</v>
      </c>
      <c r="M945" s="48">
        <f t="shared" si="388"/>
        <v>0</v>
      </c>
      <c r="N945" s="48">
        <f t="shared" si="389"/>
        <v>0</v>
      </c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  <c r="AA945" s="140"/>
      <c r="AB945" s="140"/>
      <c r="AC945" s="140"/>
      <c r="AD945" s="140"/>
      <c r="AE945" s="140"/>
    </row>
    <row r="946" spans="1:31" s="141" customFormat="1" ht="11.1" customHeight="1" outlineLevel="2">
      <c r="A946" s="98">
        <v>111101</v>
      </c>
      <c r="B946" s="402" t="s">
        <v>1810</v>
      </c>
      <c r="C946" s="402"/>
      <c r="D946" s="402"/>
      <c r="E946" s="402"/>
      <c r="F946" s="98" t="s">
        <v>2</v>
      </c>
      <c r="G946" s="98">
        <v>100</v>
      </c>
      <c r="H946" s="96">
        <v>13</v>
      </c>
      <c r="I946" s="96">
        <f t="shared" ref="I946:I947" si="390">H946/1.031</f>
        <v>12.609117361784676</v>
      </c>
      <c r="J946" s="96">
        <f t="shared" ref="J946:J947" si="391">I946/1.0204</f>
        <v>12.357033870819949</v>
      </c>
      <c r="K946" s="142"/>
      <c r="L946" s="55">
        <f t="shared" si="387"/>
        <v>0</v>
      </c>
      <c r="M946" s="48">
        <f t="shared" si="388"/>
        <v>0</v>
      </c>
      <c r="N946" s="48">
        <f t="shared" si="389"/>
        <v>0</v>
      </c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  <c r="AA946" s="140"/>
      <c r="AB946" s="140"/>
      <c r="AC946" s="140"/>
      <c r="AD946" s="140"/>
      <c r="AE946" s="140"/>
    </row>
    <row r="947" spans="1:31" s="141" customFormat="1" ht="11.1" customHeight="1" outlineLevel="2">
      <c r="A947" s="98">
        <v>111102</v>
      </c>
      <c r="B947" s="402" t="s">
        <v>1811</v>
      </c>
      <c r="C947" s="402"/>
      <c r="D947" s="402"/>
      <c r="E947" s="402"/>
      <c r="F947" s="98" t="s">
        <v>2</v>
      </c>
      <c r="G947" s="98">
        <v>100</v>
      </c>
      <c r="H947" s="96">
        <v>14</v>
      </c>
      <c r="I947" s="96">
        <f t="shared" si="390"/>
        <v>13.579049466537343</v>
      </c>
      <c r="J947" s="96">
        <f t="shared" si="391"/>
        <v>13.3075749378061</v>
      </c>
      <c r="K947" s="142"/>
      <c r="L947" s="55">
        <f t="shared" si="387"/>
        <v>0</v>
      </c>
      <c r="M947" s="48">
        <f t="shared" si="388"/>
        <v>0</v>
      </c>
      <c r="N947" s="48">
        <f t="shared" si="389"/>
        <v>0</v>
      </c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  <c r="AA947" s="140"/>
      <c r="AB947" s="140"/>
      <c r="AC947" s="140"/>
      <c r="AD947" s="140"/>
      <c r="AE947" s="140"/>
    </row>
    <row r="948" spans="1:31" s="141" customFormat="1" ht="11.1" customHeight="1" outlineLevel="2">
      <c r="A948" s="52">
        <v>111034</v>
      </c>
      <c r="B948" s="416" t="s">
        <v>1412</v>
      </c>
      <c r="C948" s="417"/>
      <c r="D948" s="417"/>
      <c r="E948" s="418"/>
      <c r="F948" s="52" t="s">
        <v>2</v>
      </c>
      <c r="G948" s="52">
        <v>200</v>
      </c>
      <c r="H948" s="96">
        <v>0</v>
      </c>
      <c r="I948" s="53">
        <f>H948/1.031</f>
        <v>0</v>
      </c>
      <c r="J948" s="53">
        <f>I948/1.0204</f>
        <v>0</v>
      </c>
      <c r="K948" s="142"/>
      <c r="L948" s="55">
        <f>SUM(H948*K948)</f>
        <v>0</v>
      </c>
      <c r="M948" s="48">
        <f t="shared" si="388"/>
        <v>0</v>
      </c>
      <c r="N948" s="48">
        <f t="shared" si="389"/>
        <v>0</v>
      </c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  <c r="AA948" s="140"/>
      <c r="AB948" s="140"/>
      <c r="AC948" s="140"/>
      <c r="AD948" s="140"/>
      <c r="AE948" s="140"/>
    </row>
    <row r="949" spans="1:31" s="141" customFormat="1" ht="11.1" customHeight="1" outlineLevel="2">
      <c r="A949" s="52">
        <v>111007</v>
      </c>
      <c r="B949" s="406" t="s">
        <v>66</v>
      </c>
      <c r="C949" s="406"/>
      <c r="D949" s="406"/>
      <c r="E949" s="406"/>
      <c r="F949" s="52" t="s">
        <v>2</v>
      </c>
      <c r="G949" s="52">
        <v>50</v>
      </c>
      <c r="H949" s="96">
        <v>20</v>
      </c>
      <c r="I949" s="53">
        <f t="shared" si="385"/>
        <v>19.398642095053347</v>
      </c>
      <c r="J949" s="53">
        <f t="shared" si="386"/>
        <v>19.010821339722998</v>
      </c>
      <c r="K949" s="142"/>
      <c r="L949" s="55">
        <f t="shared" si="387"/>
        <v>0</v>
      </c>
      <c r="M949" s="48">
        <f t="shared" si="388"/>
        <v>0</v>
      </c>
      <c r="N949" s="48">
        <f t="shared" si="389"/>
        <v>0</v>
      </c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  <c r="AA949" s="140"/>
      <c r="AB949" s="140"/>
      <c r="AC949" s="140"/>
      <c r="AD949" s="140"/>
      <c r="AE949" s="140"/>
    </row>
    <row r="950" spans="1:31" s="141" customFormat="1" ht="11.1" customHeight="1" outlineLevel="2">
      <c r="A950" s="52">
        <v>111008</v>
      </c>
      <c r="B950" s="406" t="s">
        <v>427</v>
      </c>
      <c r="C950" s="406"/>
      <c r="D950" s="406"/>
      <c r="E950" s="406"/>
      <c r="F950" s="52" t="s">
        <v>2</v>
      </c>
      <c r="G950" s="52">
        <v>150</v>
      </c>
      <c r="H950" s="96">
        <v>11.5</v>
      </c>
      <c r="I950" s="53">
        <f t="shared" si="385"/>
        <v>11.154219204655675</v>
      </c>
      <c r="J950" s="53">
        <f t="shared" si="386"/>
        <v>10.931222270340724</v>
      </c>
      <c r="K950" s="142"/>
      <c r="L950" s="55">
        <f t="shared" si="387"/>
        <v>0</v>
      </c>
      <c r="M950" s="48">
        <f t="shared" si="388"/>
        <v>0</v>
      </c>
      <c r="N950" s="48">
        <f t="shared" si="389"/>
        <v>0</v>
      </c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  <c r="AA950" s="140"/>
      <c r="AB950" s="140"/>
      <c r="AC950" s="140"/>
      <c r="AD950" s="140"/>
      <c r="AE950" s="140"/>
    </row>
    <row r="951" spans="1:31" s="141" customFormat="1" ht="11.1" customHeight="1" outlineLevel="2" thickBot="1">
      <c r="A951" s="52">
        <v>111009</v>
      </c>
      <c r="B951" s="406" t="s">
        <v>222</v>
      </c>
      <c r="C951" s="406"/>
      <c r="D951" s="406"/>
      <c r="E951" s="406"/>
      <c r="F951" s="52" t="s">
        <v>2</v>
      </c>
      <c r="G951" s="52">
        <v>300</v>
      </c>
      <c r="H951" s="96">
        <v>12</v>
      </c>
      <c r="I951" s="53">
        <f t="shared" si="385"/>
        <v>11.639185257032009</v>
      </c>
      <c r="J951" s="53">
        <f t="shared" si="386"/>
        <v>11.4064928038338</v>
      </c>
      <c r="K951" s="143"/>
      <c r="L951" s="55">
        <f t="shared" si="387"/>
        <v>0</v>
      </c>
      <c r="M951" s="48">
        <f t="shared" si="388"/>
        <v>0</v>
      </c>
      <c r="N951" s="48">
        <f t="shared" si="389"/>
        <v>0</v>
      </c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  <c r="AA951" s="140"/>
      <c r="AB951" s="140"/>
      <c r="AC951" s="140"/>
      <c r="AD951" s="140"/>
      <c r="AE951" s="140"/>
    </row>
    <row r="952" spans="1:31" s="138" customFormat="1" ht="14.1" customHeight="1" outlineLevel="1" thickBot="1">
      <c r="A952" s="437" t="s">
        <v>515</v>
      </c>
      <c r="B952" s="476"/>
      <c r="C952" s="476"/>
      <c r="D952" s="476"/>
      <c r="E952" s="476"/>
      <c r="F952" s="476"/>
      <c r="G952" s="476"/>
      <c r="H952" s="476"/>
      <c r="I952" s="476"/>
      <c r="J952" s="476"/>
      <c r="K952" s="137"/>
      <c r="L952" s="62"/>
      <c r="M952" s="62"/>
      <c r="N952" s="62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  <c r="AA952" s="140"/>
      <c r="AB952" s="140"/>
      <c r="AC952" s="140"/>
      <c r="AD952" s="140"/>
      <c r="AE952" s="140"/>
    </row>
    <row r="953" spans="1:31" s="141" customFormat="1" ht="11.1" customHeight="1" outlineLevel="2">
      <c r="A953" s="52">
        <v>111010</v>
      </c>
      <c r="B953" s="406" t="s">
        <v>119</v>
      </c>
      <c r="C953" s="406"/>
      <c r="D953" s="406"/>
      <c r="E953" s="406"/>
      <c r="F953" s="98" t="s">
        <v>2</v>
      </c>
      <c r="G953" s="98">
        <v>100</v>
      </c>
      <c r="H953" s="96">
        <v>12</v>
      </c>
      <c r="I953" s="96">
        <f t="shared" ref="I953:I963" si="392">H953/1.031</f>
        <v>11.639185257032009</v>
      </c>
      <c r="J953" s="96">
        <f t="shared" ref="J953:J963" si="393">I953/1.0204</f>
        <v>11.4064928038338</v>
      </c>
      <c r="K953" s="139"/>
      <c r="L953" s="55">
        <f t="shared" ref="L953:L963" si="394">SUM(H953*K953)</f>
        <v>0</v>
      </c>
      <c r="M953" s="48">
        <f t="shared" ref="M953:M963" si="395">IF($L$8&gt;=30000,I953*K953,0)</f>
        <v>0</v>
      </c>
      <c r="N953" s="48">
        <f t="shared" ref="N953:N963" si="396">IF($L$8&gt;=100000,K953*J953,0)</f>
        <v>0</v>
      </c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  <c r="AA953" s="140"/>
      <c r="AB953" s="140"/>
      <c r="AC953" s="140"/>
      <c r="AD953" s="140"/>
      <c r="AE953" s="140"/>
    </row>
    <row r="954" spans="1:31" s="141" customFormat="1" ht="11.1" customHeight="1" outlineLevel="2">
      <c r="A954" s="52">
        <v>111035</v>
      </c>
      <c r="B954" s="416" t="s">
        <v>1415</v>
      </c>
      <c r="C954" s="417"/>
      <c r="D954" s="417"/>
      <c r="E954" s="418"/>
      <c r="F954" s="98" t="s">
        <v>2</v>
      </c>
      <c r="G954" s="98">
        <v>100</v>
      </c>
      <c r="H954" s="96">
        <v>10</v>
      </c>
      <c r="I954" s="96">
        <f t="shared" si="392"/>
        <v>9.6993210475266736</v>
      </c>
      <c r="J954" s="96">
        <f t="shared" si="393"/>
        <v>9.5054106698614991</v>
      </c>
      <c r="K954" s="145"/>
      <c r="L954" s="55">
        <f t="shared" si="394"/>
        <v>0</v>
      </c>
      <c r="M954" s="48">
        <f t="shared" si="395"/>
        <v>0</v>
      </c>
      <c r="N954" s="48">
        <f t="shared" si="396"/>
        <v>0</v>
      </c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  <c r="AA954" s="140"/>
      <c r="AB954" s="140"/>
      <c r="AC954" s="140"/>
      <c r="AD954" s="140"/>
      <c r="AE954" s="140"/>
    </row>
    <row r="955" spans="1:31" s="141" customFormat="1" ht="11.1" customHeight="1" outlineLevel="2">
      <c r="A955" s="52">
        <v>111036</v>
      </c>
      <c r="B955" s="406" t="s">
        <v>1416</v>
      </c>
      <c r="C955" s="406"/>
      <c r="D955" s="406"/>
      <c r="E955" s="406"/>
      <c r="F955" s="98" t="s">
        <v>2</v>
      </c>
      <c r="G955" s="98">
        <v>350</v>
      </c>
      <c r="H955" s="96">
        <v>0</v>
      </c>
      <c r="I955" s="96">
        <f>H955/1.031</f>
        <v>0</v>
      </c>
      <c r="J955" s="96">
        <f>I955/1.0204</f>
        <v>0</v>
      </c>
      <c r="K955" s="145"/>
      <c r="L955" s="55">
        <f>SUM(H955*K955)</f>
        <v>0</v>
      </c>
      <c r="M955" s="48">
        <f>IF($L$8&gt;=30000,I955*K955,0)</f>
        <v>0</v>
      </c>
      <c r="N955" s="48">
        <f>IF($L$8&gt;=100000,K955*J955,0)</f>
        <v>0</v>
      </c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  <c r="AA955" s="140"/>
      <c r="AB955" s="140"/>
      <c r="AC955" s="140"/>
      <c r="AD955" s="140"/>
      <c r="AE955" s="140"/>
    </row>
    <row r="956" spans="1:31" s="141" customFormat="1" ht="11.1" customHeight="1" outlineLevel="2">
      <c r="A956" s="52">
        <v>111011</v>
      </c>
      <c r="B956" s="406" t="s">
        <v>436</v>
      </c>
      <c r="C956" s="406"/>
      <c r="D956" s="406"/>
      <c r="E956" s="406"/>
      <c r="F956" s="98" t="s">
        <v>2</v>
      </c>
      <c r="G956" s="98">
        <v>250</v>
      </c>
      <c r="H956" s="96">
        <v>4</v>
      </c>
      <c r="I956" s="96">
        <f t="shared" si="392"/>
        <v>3.8797284190106698</v>
      </c>
      <c r="J956" s="96">
        <f t="shared" si="393"/>
        <v>3.8021642679446002</v>
      </c>
      <c r="K956" s="142"/>
      <c r="L956" s="55">
        <f t="shared" si="394"/>
        <v>0</v>
      </c>
      <c r="M956" s="48">
        <f t="shared" si="395"/>
        <v>0</v>
      </c>
      <c r="N956" s="48">
        <f t="shared" si="396"/>
        <v>0</v>
      </c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  <c r="AA956" s="140"/>
      <c r="AB956" s="140"/>
      <c r="AC956" s="140"/>
      <c r="AD956" s="140"/>
      <c r="AE956" s="140"/>
    </row>
    <row r="957" spans="1:31" s="141" customFormat="1" ht="11.1" customHeight="1" outlineLevel="2">
      <c r="A957" s="52">
        <v>111012</v>
      </c>
      <c r="B957" s="406" t="s">
        <v>437</v>
      </c>
      <c r="C957" s="406"/>
      <c r="D957" s="406"/>
      <c r="E957" s="406"/>
      <c r="F957" s="98" t="s">
        <v>2</v>
      </c>
      <c r="G957" s="98">
        <v>100</v>
      </c>
      <c r="H957" s="96">
        <v>5</v>
      </c>
      <c r="I957" s="96">
        <f t="shared" si="392"/>
        <v>4.8496605237633368</v>
      </c>
      <c r="J957" s="96">
        <f t="shared" si="393"/>
        <v>4.7527053349307495</v>
      </c>
      <c r="K957" s="142"/>
      <c r="L957" s="55">
        <f t="shared" si="394"/>
        <v>0</v>
      </c>
      <c r="M957" s="48">
        <f t="shared" si="395"/>
        <v>0</v>
      </c>
      <c r="N957" s="48">
        <f t="shared" si="396"/>
        <v>0</v>
      </c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  <c r="AA957" s="140"/>
      <c r="AB957" s="140"/>
      <c r="AC957" s="140"/>
      <c r="AD957" s="140"/>
      <c r="AE957" s="140"/>
    </row>
    <row r="958" spans="1:31" s="141" customFormat="1" ht="11.1" customHeight="1" outlineLevel="2">
      <c r="A958" s="52">
        <v>111013</v>
      </c>
      <c r="B958" s="406" t="s">
        <v>438</v>
      </c>
      <c r="C958" s="406"/>
      <c r="D958" s="406"/>
      <c r="E958" s="406"/>
      <c r="F958" s="98" t="s">
        <v>2</v>
      </c>
      <c r="G958" s="98">
        <v>100</v>
      </c>
      <c r="H958" s="96">
        <v>6</v>
      </c>
      <c r="I958" s="96">
        <f t="shared" si="392"/>
        <v>5.8195926285160047</v>
      </c>
      <c r="J958" s="96">
        <f t="shared" si="393"/>
        <v>5.7032464019168998</v>
      </c>
      <c r="K958" s="142"/>
      <c r="L958" s="55">
        <f t="shared" si="394"/>
        <v>0</v>
      </c>
      <c r="M958" s="48">
        <f t="shared" si="395"/>
        <v>0</v>
      </c>
      <c r="N958" s="48">
        <f t="shared" si="396"/>
        <v>0</v>
      </c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  <c r="AA958" s="140"/>
      <c r="AB958" s="140"/>
      <c r="AC958" s="140"/>
      <c r="AD958" s="140"/>
      <c r="AE958" s="140"/>
    </row>
    <row r="959" spans="1:31" s="141" customFormat="1" ht="11.1" customHeight="1" outlineLevel="2">
      <c r="A959" s="52">
        <v>111014</v>
      </c>
      <c r="B959" s="406" t="s">
        <v>824</v>
      </c>
      <c r="C959" s="406"/>
      <c r="D959" s="406"/>
      <c r="E959" s="406"/>
      <c r="F959" s="98" t="s">
        <v>2</v>
      </c>
      <c r="G959" s="98">
        <v>150</v>
      </c>
      <c r="H959" s="96">
        <v>12.6</v>
      </c>
      <c r="I959" s="96">
        <f>H959/1.031</f>
        <v>12.221144519883609</v>
      </c>
      <c r="J959" s="96">
        <f>I959/1.0204</f>
        <v>11.976817444025489</v>
      </c>
      <c r="K959" s="145"/>
      <c r="L959" s="55">
        <f t="shared" si="394"/>
        <v>0</v>
      </c>
      <c r="M959" s="48">
        <f t="shared" si="395"/>
        <v>0</v>
      </c>
      <c r="N959" s="48">
        <f t="shared" si="396"/>
        <v>0</v>
      </c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  <c r="AA959" s="140"/>
      <c r="AB959" s="140"/>
      <c r="AC959" s="140"/>
      <c r="AD959" s="140"/>
      <c r="AE959" s="140"/>
    </row>
    <row r="960" spans="1:31" s="141" customFormat="1" ht="11.1" customHeight="1" outlineLevel="2">
      <c r="A960" s="52">
        <v>111037</v>
      </c>
      <c r="B960" s="416" t="s">
        <v>1413</v>
      </c>
      <c r="C960" s="417"/>
      <c r="D960" s="417"/>
      <c r="E960" s="418"/>
      <c r="F960" s="98" t="s">
        <v>2</v>
      </c>
      <c r="G960" s="98">
        <v>300</v>
      </c>
      <c r="H960" s="96">
        <v>8.3000000000000007</v>
      </c>
      <c r="I960" s="96">
        <f>H960/1.031</f>
        <v>8.0504364694471402</v>
      </c>
      <c r="J960" s="96">
        <f>I960/1.0204</f>
        <v>7.8894908559850458</v>
      </c>
      <c r="K960" s="145"/>
      <c r="L960" s="55">
        <f>SUM(H960*K960)</f>
        <v>0</v>
      </c>
      <c r="M960" s="48">
        <f>IF($L$8&gt;=30000,I960*K960,0)</f>
        <v>0</v>
      </c>
      <c r="N960" s="48">
        <f>IF($L$8&gt;=100000,K960*J960,0)</f>
        <v>0</v>
      </c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  <c r="AA960" s="140"/>
      <c r="AB960" s="140"/>
      <c r="AC960" s="140"/>
      <c r="AD960" s="140"/>
      <c r="AE960" s="140"/>
    </row>
    <row r="961" spans="1:31" s="141" customFormat="1" ht="11.1" customHeight="1" outlineLevel="2">
      <c r="A961" s="52">
        <v>111038</v>
      </c>
      <c r="B961" s="416" t="s">
        <v>1414</v>
      </c>
      <c r="C961" s="417"/>
      <c r="D961" s="417"/>
      <c r="E961" s="418"/>
      <c r="F961" s="98" t="s">
        <v>2</v>
      </c>
      <c r="G961" s="98">
        <v>300</v>
      </c>
      <c r="H961" s="96">
        <v>9</v>
      </c>
      <c r="I961" s="96">
        <f>H961/1.031</f>
        <v>8.7293889427740066</v>
      </c>
      <c r="J961" s="96">
        <f>I961/1.0204</f>
        <v>8.5548696028753497</v>
      </c>
      <c r="K961" s="145"/>
      <c r="L961" s="55">
        <f>SUM(H961*K961)</f>
        <v>0</v>
      </c>
      <c r="M961" s="48">
        <f>IF($L$8&gt;=30000,I961*K961,0)</f>
        <v>0</v>
      </c>
      <c r="N961" s="48">
        <f>IF($L$8&gt;=100000,K961*J961,0)</f>
        <v>0</v>
      </c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  <c r="AA961" s="140"/>
      <c r="AB961" s="140"/>
      <c r="AC961" s="140"/>
      <c r="AD961" s="140"/>
      <c r="AE961" s="140"/>
    </row>
    <row r="962" spans="1:31" s="141" customFormat="1" ht="11.1" customHeight="1" outlineLevel="2">
      <c r="A962" s="52">
        <v>111015</v>
      </c>
      <c r="B962" s="406" t="s">
        <v>43</v>
      </c>
      <c r="C962" s="406"/>
      <c r="D962" s="406"/>
      <c r="E962" s="406"/>
      <c r="F962" s="98" t="s">
        <v>2</v>
      </c>
      <c r="G962" s="98">
        <v>50</v>
      </c>
      <c r="H962" s="96">
        <v>22</v>
      </c>
      <c r="I962" s="96">
        <f t="shared" si="392"/>
        <v>21.338506304558681</v>
      </c>
      <c r="J962" s="96">
        <f t="shared" si="393"/>
        <v>20.911903473695297</v>
      </c>
      <c r="K962" s="145"/>
      <c r="L962" s="55">
        <f t="shared" si="394"/>
        <v>0</v>
      </c>
      <c r="M962" s="48">
        <f t="shared" si="395"/>
        <v>0</v>
      </c>
      <c r="N962" s="48">
        <f t="shared" si="396"/>
        <v>0</v>
      </c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  <c r="AA962" s="140"/>
      <c r="AB962" s="140"/>
      <c r="AC962" s="140"/>
      <c r="AD962" s="140"/>
      <c r="AE962" s="140"/>
    </row>
    <row r="963" spans="1:31" s="141" customFormat="1" ht="11.1" customHeight="1" outlineLevel="2">
      <c r="A963" s="52">
        <v>111016</v>
      </c>
      <c r="B963" s="406" t="s">
        <v>42</v>
      </c>
      <c r="C963" s="406"/>
      <c r="D963" s="406"/>
      <c r="E963" s="406"/>
      <c r="F963" s="98" t="s">
        <v>2</v>
      </c>
      <c r="G963" s="98">
        <v>250</v>
      </c>
      <c r="H963" s="96">
        <v>7.3</v>
      </c>
      <c r="I963" s="96">
        <f t="shared" si="392"/>
        <v>7.0805043646944714</v>
      </c>
      <c r="J963" s="96">
        <f t="shared" si="393"/>
        <v>6.9389497889988938</v>
      </c>
      <c r="K963" s="142"/>
      <c r="L963" s="55">
        <f t="shared" si="394"/>
        <v>0</v>
      </c>
      <c r="M963" s="48">
        <f t="shared" si="395"/>
        <v>0</v>
      </c>
      <c r="N963" s="48">
        <f t="shared" si="396"/>
        <v>0</v>
      </c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  <c r="AA963" s="140"/>
      <c r="AB963" s="140"/>
      <c r="AC963" s="140"/>
      <c r="AD963" s="140"/>
      <c r="AE963" s="140"/>
    </row>
    <row r="964" spans="1:31" s="141" customFormat="1" ht="11.1" customHeight="1" outlineLevel="2" thickBot="1">
      <c r="A964" s="52">
        <v>111039</v>
      </c>
      <c r="B964" s="406" t="s">
        <v>1417</v>
      </c>
      <c r="C964" s="406"/>
      <c r="D964" s="406"/>
      <c r="E964" s="406"/>
      <c r="F964" s="98" t="s">
        <v>2</v>
      </c>
      <c r="G964" s="98">
        <v>250</v>
      </c>
      <c r="H964" s="96">
        <v>9.1999999999999993</v>
      </c>
      <c r="I964" s="96">
        <f>H964/1.031</f>
        <v>8.9233753637245385</v>
      </c>
      <c r="J964" s="96">
        <f>I964/1.0204</f>
        <v>8.7449778162725789</v>
      </c>
      <c r="K964" s="147"/>
      <c r="L964" s="55">
        <f>SUM(H964*K964)</f>
        <v>0</v>
      </c>
      <c r="M964" s="48">
        <f>IF($L$8&gt;=30000,I964*K964,0)</f>
        <v>0</v>
      </c>
      <c r="N964" s="48">
        <f>IF($L$8&gt;=100000,K964*J964,0)</f>
        <v>0</v>
      </c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  <c r="AA964" s="140"/>
      <c r="AB964" s="140"/>
      <c r="AC964" s="140"/>
      <c r="AD964" s="140"/>
      <c r="AE964" s="140"/>
    </row>
    <row r="965" spans="1:31" s="138" customFormat="1" ht="14.1" customHeight="1" outlineLevel="1" thickBot="1">
      <c r="A965" s="437" t="s">
        <v>516</v>
      </c>
      <c r="B965" s="476"/>
      <c r="C965" s="476"/>
      <c r="D965" s="476"/>
      <c r="E965" s="476"/>
      <c r="F965" s="476"/>
      <c r="G965" s="476"/>
      <c r="H965" s="476"/>
      <c r="I965" s="476"/>
      <c r="J965" s="476"/>
      <c r="K965" s="137"/>
      <c r="L965" s="62"/>
      <c r="M965" s="62"/>
      <c r="N965" s="62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  <c r="AA965" s="140"/>
      <c r="AB965" s="140"/>
      <c r="AC965" s="140"/>
      <c r="AD965" s="140"/>
      <c r="AE965" s="140"/>
    </row>
    <row r="966" spans="1:31" s="141" customFormat="1" ht="11.1" customHeight="1" outlineLevel="2">
      <c r="A966" s="52">
        <v>111017</v>
      </c>
      <c r="B966" s="406" t="s">
        <v>196</v>
      </c>
      <c r="C966" s="406"/>
      <c r="D966" s="406"/>
      <c r="E966" s="406"/>
      <c r="F966" s="98" t="s">
        <v>2</v>
      </c>
      <c r="G966" s="98">
        <v>80</v>
      </c>
      <c r="H966" s="96">
        <v>0</v>
      </c>
      <c r="I966" s="96">
        <f t="shared" ref="I966:I973" si="397">H966/1.031</f>
        <v>0</v>
      </c>
      <c r="J966" s="266">
        <f t="shared" ref="J966:J973" si="398">I966/1.0204</f>
        <v>0</v>
      </c>
      <c r="K966" s="139"/>
      <c r="L966" s="55">
        <f t="shared" ref="L966:L973" si="399">SUM(H966*K966)</f>
        <v>0</v>
      </c>
      <c r="M966" s="48">
        <f t="shared" ref="M966:M973" si="400">IF($L$8&gt;=30000,I966*K966,0)</f>
        <v>0</v>
      </c>
      <c r="N966" s="48">
        <f t="shared" ref="N966:N973" si="401">IF($L$8&gt;=100000,K966*J966,0)</f>
        <v>0</v>
      </c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  <c r="AA966" s="140"/>
      <c r="AB966" s="140"/>
      <c r="AC966" s="140"/>
      <c r="AD966" s="140"/>
      <c r="AE966" s="140"/>
    </row>
    <row r="967" spans="1:31" s="141" customFormat="1" ht="11.1" customHeight="1" outlineLevel="2">
      <c r="A967" s="52">
        <v>111040</v>
      </c>
      <c r="B967" s="479" t="s">
        <v>1454</v>
      </c>
      <c r="C967" s="479"/>
      <c r="D967" s="479"/>
      <c r="E967" s="479"/>
      <c r="F967" s="98" t="s">
        <v>2</v>
      </c>
      <c r="G967" s="98">
        <v>80</v>
      </c>
      <c r="H967" s="96">
        <v>0</v>
      </c>
      <c r="I967" s="96">
        <f t="shared" si="397"/>
        <v>0</v>
      </c>
      <c r="J967" s="266">
        <f t="shared" si="398"/>
        <v>0</v>
      </c>
      <c r="K967" s="145"/>
      <c r="L967" s="55">
        <f t="shared" si="399"/>
        <v>0</v>
      </c>
      <c r="M967" s="48">
        <f t="shared" si="400"/>
        <v>0</v>
      </c>
      <c r="N967" s="48">
        <f t="shared" si="401"/>
        <v>0</v>
      </c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  <c r="AA967" s="140"/>
      <c r="AB967" s="140"/>
      <c r="AC967" s="140"/>
      <c r="AD967" s="140"/>
      <c r="AE967" s="140"/>
    </row>
    <row r="968" spans="1:31" s="141" customFormat="1" ht="11.1" customHeight="1" outlineLevel="2">
      <c r="A968" s="52">
        <v>111018</v>
      </c>
      <c r="B968" s="406" t="s">
        <v>421</v>
      </c>
      <c r="C968" s="406"/>
      <c r="D968" s="406"/>
      <c r="E968" s="406"/>
      <c r="F968" s="98" t="s">
        <v>2</v>
      </c>
      <c r="G968" s="98">
        <v>50</v>
      </c>
      <c r="H968" s="96">
        <v>30</v>
      </c>
      <c r="I968" s="96">
        <f t="shared" si="397"/>
        <v>29.097963142580021</v>
      </c>
      <c r="J968" s="266">
        <f t="shared" si="398"/>
        <v>28.516232009584499</v>
      </c>
      <c r="K968" s="142"/>
      <c r="L968" s="55">
        <f t="shared" si="399"/>
        <v>0</v>
      </c>
      <c r="M968" s="48">
        <f t="shared" si="400"/>
        <v>0</v>
      </c>
      <c r="N968" s="48">
        <f t="shared" si="401"/>
        <v>0</v>
      </c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  <c r="AA968" s="140"/>
      <c r="AB968" s="140"/>
      <c r="AC968" s="140"/>
      <c r="AD968" s="140"/>
      <c r="AE968" s="140"/>
    </row>
    <row r="969" spans="1:31" s="141" customFormat="1" ht="11.1" customHeight="1" outlineLevel="2">
      <c r="A969" s="52">
        <v>111019</v>
      </c>
      <c r="B969" s="406" t="s">
        <v>424</v>
      </c>
      <c r="C969" s="406"/>
      <c r="D969" s="406"/>
      <c r="E969" s="406"/>
      <c r="F969" s="98" t="s">
        <v>2</v>
      </c>
      <c r="G969" s="98">
        <v>50</v>
      </c>
      <c r="H969" s="96">
        <v>38</v>
      </c>
      <c r="I969" s="96">
        <f t="shared" si="397"/>
        <v>36.857419980601364</v>
      </c>
      <c r="J969" s="266">
        <f t="shared" si="398"/>
        <v>36.120560545473701</v>
      </c>
      <c r="K969" s="142"/>
      <c r="L969" s="55">
        <f t="shared" si="399"/>
        <v>0</v>
      </c>
      <c r="M969" s="48">
        <f t="shared" si="400"/>
        <v>0</v>
      </c>
      <c r="N969" s="48">
        <f t="shared" si="401"/>
        <v>0</v>
      </c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  <c r="AA969" s="140"/>
      <c r="AB969" s="140"/>
      <c r="AC969" s="140"/>
      <c r="AD969" s="140"/>
      <c r="AE969" s="140"/>
    </row>
    <row r="970" spans="1:31" s="141" customFormat="1" ht="11.1" customHeight="1" outlineLevel="2">
      <c r="A970" s="52">
        <v>111020</v>
      </c>
      <c r="B970" s="406" t="s">
        <v>425</v>
      </c>
      <c r="C970" s="406"/>
      <c r="D970" s="406"/>
      <c r="E970" s="406"/>
      <c r="F970" s="98" t="s">
        <v>2</v>
      </c>
      <c r="G970" s="98">
        <v>30</v>
      </c>
      <c r="H970" s="96">
        <v>57.5</v>
      </c>
      <c r="I970" s="96">
        <f t="shared" si="397"/>
        <v>55.771096023278375</v>
      </c>
      <c r="J970" s="266">
        <f t="shared" si="398"/>
        <v>54.656111351703622</v>
      </c>
      <c r="K970" s="142"/>
      <c r="L970" s="55">
        <f t="shared" si="399"/>
        <v>0</v>
      </c>
      <c r="M970" s="48">
        <f t="shared" si="400"/>
        <v>0</v>
      </c>
      <c r="N970" s="48">
        <f t="shared" si="401"/>
        <v>0</v>
      </c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  <c r="AA970" s="140"/>
      <c r="AB970" s="140"/>
      <c r="AC970" s="140"/>
      <c r="AD970" s="140"/>
      <c r="AE970" s="140"/>
    </row>
    <row r="971" spans="1:31" s="141" customFormat="1" ht="11.1" customHeight="1" outlineLevel="2">
      <c r="A971" s="52">
        <v>111021</v>
      </c>
      <c r="B971" s="406" t="s">
        <v>643</v>
      </c>
      <c r="C971" s="406"/>
      <c r="D971" s="406"/>
      <c r="E971" s="406"/>
      <c r="F971" s="98" t="s">
        <v>2</v>
      </c>
      <c r="G971" s="98">
        <v>30</v>
      </c>
      <c r="H971" s="96">
        <v>44</v>
      </c>
      <c r="I971" s="96">
        <f>H971/1.031</f>
        <v>42.677012609117362</v>
      </c>
      <c r="J971" s="266">
        <f>I971/1.0204</f>
        <v>41.823806947390594</v>
      </c>
      <c r="K971" s="142"/>
      <c r="L971" s="55">
        <f t="shared" si="399"/>
        <v>0</v>
      </c>
      <c r="M971" s="48">
        <f t="shared" si="400"/>
        <v>0</v>
      </c>
      <c r="N971" s="48">
        <f t="shared" si="401"/>
        <v>0</v>
      </c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  <c r="AA971" s="140"/>
      <c r="AB971" s="140"/>
      <c r="AC971" s="140"/>
      <c r="AD971" s="140"/>
      <c r="AE971" s="140"/>
    </row>
    <row r="972" spans="1:31" s="141" customFormat="1" ht="11.1" customHeight="1" outlineLevel="2">
      <c r="A972" s="248">
        <v>111022</v>
      </c>
      <c r="B972" s="470" t="s">
        <v>426</v>
      </c>
      <c r="C972" s="470"/>
      <c r="D972" s="470"/>
      <c r="E972" s="470"/>
      <c r="F972" s="98" t="s">
        <v>2</v>
      </c>
      <c r="G972" s="311">
        <v>20</v>
      </c>
      <c r="H972" s="249">
        <v>70</v>
      </c>
      <c r="I972" s="249">
        <f t="shared" si="397"/>
        <v>67.895247332686722</v>
      </c>
      <c r="J972" s="319">
        <f t="shared" si="398"/>
        <v>66.537874689030502</v>
      </c>
      <c r="K972" s="144"/>
      <c r="L972" s="60">
        <f t="shared" si="399"/>
        <v>0</v>
      </c>
      <c r="M972" s="321">
        <f t="shared" si="400"/>
        <v>0</v>
      </c>
      <c r="N972" s="321">
        <f t="shared" si="401"/>
        <v>0</v>
      </c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  <c r="AA972" s="140"/>
      <c r="AB972" s="140"/>
      <c r="AC972" s="140"/>
      <c r="AD972" s="140"/>
      <c r="AE972" s="140"/>
    </row>
    <row r="973" spans="1:31" s="141" customFormat="1" ht="11.1" customHeight="1" outlineLevel="2">
      <c r="A973" s="52">
        <v>111041</v>
      </c>
      <c r="B973" s="433" t="s">
        <v>1470</v>
      </c>
      <c r="C973" s="433"/>
      <c r="D973" s="433"/>
      <c r="E973" s="433"/>
      <c r="F973" s="98" t="s">
        <v>2</v>
      </c>
      <c r="G973" s="98">
        <v>20</v>
      </c>
      <c r="H973" s="96">
        <v>0</v>
      </c>
      <c r="I973" s="96">
        <f t="shared" si="397"/>
        <v>0</v>
      </c>
      <c r="J973" s="266">
        <f t="shared" si="398"/>
        <v>0</v>
      </c>
      <c r="K973" s="142"/>
      <c r="L973" s="55">
        <f t="shared" si="399"/>
        <v>0</v>
      </c>
      <c r="M973" s="48">
        <f t="shared" si="400"/>
        <v>0</v>
      </c>
      <c r="N973" s="48">
        <f t="shared" si="401"/>
        <v>0</v>
      </c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  <c r="AA973" s="140"/>
      <c r="AB973" s="140"/>
      <c r="AC973" s="140"/>
      <c r="AD973" s="140"/>
      <c r="AE973" s="140"/>
    </row>
    <row r="974" spans="1:31" s="141" customFormat="1" ht="11.1" customHeight="1" outlineLevel="2">
      <c r="A974" s="98">
        <v>111042</v>
      </c>
      <c r="B974" s="402" t="s">
        <v>1818</v>
      </c>
      <c r="C974" s="402"/>
      <c r="D974" s="402"/>
      <c r="E974" s="402"/>
      <c r="F974" s="98" t="s">
        <v>2</v>
      </c>
      <c r="G974" s="98">
        <v>50</v>
      </c>
      <c r="H974" s="96">
        <v>25.7</v>
      </c>
      <c r="I974" s="96">
        <f>H974/1.031</f>
        <v>24.92725509214355</v>
      </c>
      <c r="J974" s="266">
        <f>I974/1.0204</f>
        <v>24.428905421544052</v>
      </c>
      <c r="K974" s="142"/>
      <c r="L974" s="55">
        <f t="shared" ref="L974:L976" si="402">SUM(H974*K974)</f>
        <v>0</v>
      </c>
      <c r="M974" s="48">
        <f t="shared" ref="M974:M976" si="403">IF($L$8&gt;=30000,I974*K974,0)</f>
        <v>0</v>
      </c>
      <c r="N974" s="48">
        <f t="shared" ref="N974:N976" si="404">IF($L$8&gt;=100000,K974*J974,0)</f>
        <v>0</v>
      </c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  <c r="AA974" s="140"/>
      <c r="AB974" s="140"/>
      <c r="AC974" s="140"/>
      <c r="AD974" s="140"/>
      <c r="AE974" s="140"/>
    </row>
    <row r="975" spans="1:31" s="141" customFormat="1" ht="11.1" customHeight="1" outlineLevel="2">
      <c r="A975" s="311">
        <v>111043</v>
      </c>
      <c r="B975" s="515" t="s">
        <v>1819</v>
      </c>
      <c r="C975" s="515"/>
      <c r="D975" s="515"/>
      <c r="E975" s="515"/>
      <c r="F975" s="98" t="s">
        <v>2</v>
      </c>
      <c r="G975" s="311">
        <v>50</v>
      </c>
      <c r="H975" s="249">
        <v>30.2</v>
      </c>
      <c r="I975" s="249">
        <f t="shared" ref="I975:I976" si="405">H975/1.031</f>
        <v>29.291949563530554</v>
      </c>
      <c r="J975" s="319">
        <f t="shared" ref="J975:J976" si="406">I975/1.0204</f>
        <v>28.706340222981726</v>
      </c>
      <c r="K975" s="144"/>
      <c r="L975" s="60">
        <f t="shared" si="402"/>
        <v>0</v>
      </c>
      <c r="M975" s="321">
        <f t="shared" si="403"/>
        <v>0</v>
      </c>
      <c r="N975" s="321">
        <f t="shared" si="404"/>
        <v>0</v>
      </c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  <c r="AA975" s="140"/>
      <c r="AB975" s="140"/>
      <c r="AC975" s="140"/>
      <c r="AD975" s="140"/>
      <c r="AE975" s="140"/>
    </row>
    <row r="976" spans="1:31" s="141" customFormat="1" ht="11.1" customHeight="1" outlineLevel="2" thickBot="1">
      <c r="A976" s="98">
        <v>111044</v>
      </c>
      <c r="B976" s="402" t="s">
        <v>1820</v>
      </c>
      <c r="C976" s="402"/>
      <c r="D976" s="402"/>
      <c r="E976" s="402"/>
      <c r="F976" s="98" t="s">
        <v>2</v>
      </c>
      <c r="G976" s="98">
        <v>30</v>
      </c>
      <c r="H976" s="96">
        <v>0</v>
      </c>
      <c r="I976" s="96">
        <f t="shared" si="405"/>
        <v>0</v>
      </c>
      <c r="J976" s="266">
        <f t="shared" si="406"/>
        <v>0</v>
      </c>
      <c r="K976" s="143"/>
      <c r="L976" s="55">
        <f t="shared" si="402"/>
        <v>0</v>
      </c>
      <c r="M976" s="48">
        <f t="shared" si="403"/>
        <v>0</v>
      </c>
      <c r="N976" s="48">
        <f t="shared" si="404"/>
        <v>0</v>
      </c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  <c r="AA976" s="140"/>
      <c r="AB976" s="140"/>
      <c r="AC976" s="140"/>
      <c r="AD976" s="140"/>
      <c r="AE976" s="140"/>
    </row>
    <row r="977" spans="1:31" s="138" customFormat="1" ht="14.1" customHeight="1" outlineLevel="1" thickBot="1">
      <c r="A977" s="437" t="s">
        <v>273</v>
      </c>
      <c r="B977" s="476"/>
      <c r="C977" s="476"/>
      <c r="D977" s="476"/>
      <c r="E977" s="476"/>
      <c r="F977" s="476"/>
      <c r="G977" s="476"/>
      <c r="H977" s="476"/>
      <c r="I977" s="476"/>
      <c r="J977" s="476"/>
      <c r="K977" s="137"/>
      <c r="L977" s="62"/>
      <c r="M977" s="62"/>
      <c r="N977" s="62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  <c r="AA977" s="140"/>
      <c r="AB977" s="140"/>
      <c r="AC977" s="140"/>
      <c r="AD977" s="140"/>
      <c r="AE977" s="140"/>
    </row>
    <row r="978" spans="1:31" s="141" customFormat="1" ht="11.1" customHeight="1" outlineLevel="2">
      <c r="A978" s="52">
        <v>111025</v>
      </c>
      <c r="B978" s="406" t="s">
        <v>1882</v>
      </c>
      <c r="C978" s="406"/>
      <c r="D978" s="406"/>
      <c r="E978" s="406"/>
      <c r="F978" s="52" t="s">
        <v>2</v>
      </c>
      <c r="G978" s="52">
        <v>50</v>
      </c>
      <c r="H978" s="96">
        <v>7</v>
      </c>
      <c r="I978" s="53">
        <f t="shared" ref="I978:I986" si="407">H978/1.031</f>
        <v>6.7895247332686717</v>
      </c>
      <c r="J978" s="53">
        <f t="shared" ref="J978:J986" si="408">I978/1.0204</f>
        <v>6.6537874689030501</v>
      </c>
      <c r="K978" s="139"/>
      <c r="L978" s="55">
        <f t="shared" ref="L978:L986" si="409">SUM(H978*K978)</f>
        <v>0</v>
      </c>
      <c r="M978" s="48">
        <f t="shared" ref="M978:M986" si="410">IF($L$8&gt;=30000,I978*K978,0)</f>
        <v>0</v>
      </c>
      <c r="N978" s="48">
        <f t="shared" ref="N978:N986" si="411">IF($L$8&gt;=100000,K978*J978,0)</f>
        <v>0</v>
      </c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  <c r="AA978" s="140"/>
      <c r="AB978" s="140"/>
      <c r="AC978" s="140"/>
      <c r="AD978" s="140"/>
      <c r="AE978" s="140"/>
    </row>
    <row r="979" spans="1:31" s="141" customFormat="1" ht="11.1" customHeight="1" outlineLevel="2">
      <c r="A979" s="52">
        <v>111026</v>
      </c>
      <c r="B979" s="406" t="s">
        <v>1883</v>
      </c>
      <c r="C979" s="406"/>
      <c r="D979" s="406"/>
      <c r="E979" s="406"/>
      <c r="F979" s="52" t="s">
        <v>2</v>
      </c>
      <c r="G979" s="52">
        <v>50</v>
      </c>
      <c r="H979" s="96">
        <v>7</v>
      </c>
      <c r="I979" s="53">
        <f t="shared" si="407"/>
        <v>6.7895247332686717</v>
      </c>
      <c r="J979" s="53">
        <f t="shared" si="408"/>
        <v>6.6537874689030501</v>
      </c>
      <c r="K979" s="142"/>
      <c r="L979" s="55">
        <f t="shared" si="409"/>
        <v>0</v>
      </c>
      <c r="M979" s="48">
        <f t="shared" si="410"/>
        <v>0</v>
      </c>
      <c r="N979" s="48">
        <f t="shared" si="411"/>
        <v>0</v>
      </c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  <c r="AA979" s="140"/>
      <c r="AB979" s="140"/>
      <c r="AC979" s="140"/>
      <c r="AD979" s="140"/>
      <c r="AE979" s="140"/>
    </row>
    <row r="980" spans="1:31" s="141" customFormat="1" ht="11.1" customHeight="1" outlineLevel="2">
      <c r="A980" s="52">
        <v>111027</v>
      </c>
      <c r="B980" s="406" t="s">
        <v>706</v>
      </c>
      <c r="C980" s="406"/>
      <c r="D980" s="406"/>
      <c r="E980" s="406"/>
      <c r="F980" s="52" t="s">
        <v>2</v>
      </c>
      <c r="G980" s="52">
        <v>200</v>
      </c>
      <c r="H980" s="96">
        <v>0</v>
      </c>
      <c r="I980" s="53">
        <f>H980/1.031</f>
        <v>0</v>
      </c>
      <c r="J980" s="53">
        <f>I980/1.0204</f>
        <v>0</v>
      </c>
      <c r="K980" s="142"/>
      <c r="L980" s="55">
        <f t="shared" si="409"/>
        <v>0</v>
      </c>
      <c r="M980" s="48">
        <f t="shared" si="410"/>
        <v>0</v>
      </c>
      <c r="N980" s="48">
        <f t="shared" si="411"/>
        <v>0</v>
      </c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  <c r="AA980" s="140"/>
      <c r="AB980" s="140"/>
      <c r="AC980" s="140"/>
      <c r="AD980" s="140"/>
      <c r="AE980" s="140"/>
    </row>
    <row r="981" spans="1:31" s="180" customFormat="1" ht="11.1" customHeight="1" outlineLevel="2">
      <c r="A981" s="183">
        <v>111045</v>
      </c>
      <c r="B981" s="405" t="s">
        <v>1807</v>
      </c>
      <c r="C981" s="405"/>
      <c r="D981" s="405"/>
      <c r="E981" s="405"/>
      <c r="F981" s="183" t="s">
        <v>2</v>
      </c>
      <c r="G981" s="183">
        <v>200</v>
      </c>
      <c r="H981" s="95">
        <v>37</v>
      </c>
      <c r="I981" s="95">
        <f t="shared" ref="I981:I982" si="412">H981/1.031</f>
        <v>35.887487875848691</v>
      </c>
      <c r="J981" s="95">
        <f t="shared" ref="J981:J982" si="413">I981/1.0204</f>
        <v>35.170019478487546</v>
      </c>
      <c r="K981" s="142"/>
      <c r="L981" s="378">
        <f t="shared" si="409"/>
        <v>0</v>
      </c>
      <c r="M981" s="95">
        <f t="shared" si="410"/>
        <v>0</v>
      </c>
      <c r="N981" s="95">
        <f t="shared" si="411"/>
        <v>0</v>
      </c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  <c r="AA981" s="140"/>
      <c r="AB981" s="140"/>
      <c r="AC981" s="140"/>
      <c r="AD981" s="140"/>
      <c r="AE981" s="140"/>
    </row>
    <row r="982" spans="1:31" s="180" customFormat="1" ht="11.1" customHeight="1" outlineLevel="2">
      <c r="A982" s="183">
        <v>111046</v>
      </c>
      <c r="B982" s="405" t="s">
        <v>1808</v>
      </c>
      <c r="C982" s="405"/>
      <c r="D982" s="405"/>
      <c r="E982" s="405"/>
      <c r="F982" s="183" t="s">
        <v>2</v>
      </c>
      <c r="G982" s="183">
        <v>100</v>
      </c>
      <c r="H982" s="95">
        <v>52</v>
      </c>
      <c r="I982" s="95">
        <f t="shared" si="412"/>
        <v>50.436469447138705</v>
      </c>
      <c r="J982" s="95">
        <f t="shared" si="413"/>
        <v>49.428135483279796</v>
      </c>
      <c r="K982" s="142"/>
      <c r="L982" s="378">
        <f t="shared" si="409"/>
        <v>0</v>
      </c>
      <c r="M982" s="95">
        <f t="shared" si="410"/>
        <v>0</v>
      </c>
      <c r="N982" s="95">
        <f t="shared" si="411"/>
        <v>0</v>
      </c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  <c r="AA982" s="140"/>
      <c r="AB982" s="140"/>
      <c r="AC982" s="140"/>
      <c r="AD982" s="140"/>
      <c r="AE982" s="140"/>
    </row>
    <row r="983" spans="1:31" s="141" customFormat="1" ht="11.1" customHeight="1" outlineLevel="2">
      <c r="A983" s="52">
        <v>111029</v>
      </c>
      <c r="B983" s="406" t="s">
        <v>91</v>
      </c>
      <c r="C983" s="406"/>
      <c r="D983" s="406"/>
      <c r="E983" s="406"/>
      <c r="F983" s="52" t="s">
        <v>2</v>
      </c>
      <c r="G983" s="52">
        <v>80</v>
      </c>
      <c r="H983" s="96">
        <v>0</v>
      </c>
      <c r="I983" s="53">
        <f t="shared" si="407"/>
        <v>0</v>
      </c>
      <c r="J983" s="53">
        <f t="shared" si="408"/>
        <v>0</v>
      </c>
      <c r="K983" s="142"/>
      <c r="L983" s="55">
        <f t="shared" si="409"/>
        <v>0</v>
      </c>
      <c r="M983" s="48">
        <f t="shared" si="410"/>
        <v>0</v>
      </c>
      <c r="N983" s="48">
        <f t="shared" si="411"/>
        <v>0</v>
      </c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  <c r="AA983" s="140"/>
      <c r="AB983" s="140"/>
      <c r="AC983" s="140"/>
      <c r="AD983" s="140"/>
      <c r="AE983" s="140"/>
    </row>
    <row r="984" spans="1:31" s="141" customFormat="1" ht="11.1" customHeight="1" outlineLevel="2">
      <c r="A984" s="52">
        <v>111030</v>
      </c>
      <c r="B984" s="406" t="s">
        <v>428</v>
      </c>
      <c r="C984" s="406"/>
      <c r="D984" s="406"/>
      <c r="E984" s="406"/>
      <c r="F984" s="52" t="s">
        <v>2</v>
      </c>
      <c r="G984" s="52">
        <v>80</v>
      </c>
      <c r="H984" s="96">
        <v>0</v>
      </c>
      <c r="I984" s="53">
        <f>H984/1.031</f>
        <v>0</v>
      </c>
      <c r="J984" s="53">
        <f>I984/1.0204</f>
        <v>0</v>
      </c>
      <c r="K984" s="142"/>
      <c r="L984" s="55">
        <f t="shared" si="409"/>
        <v>0</v>
      </c>
      <c r="M984" s="48">
        <f t="shared" si="410"/>
        <v>0</v>
      </c>
      <c r="N984" s="48">
        <f t="shared" si="411"/>
        <v>0</v>
      </c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  <c r="AA984" s="140"/>
      <c r="AB984" s="140"/>
      <c r="AC984" s="140"/>
      <c r="AD984" s="140"/>
      <c r="AE984" s="140"/>
    </row>
    <row r="985" spans="1:31" s="141" customFormat="1" ht="11.1" customHeight="1" outlineLevel="2">
      <c r="A985" s="52">
        <v>111031</v>
      </c>
      <c r="B985" s="406" t="s">
        <v>217</v>
      </c>
      <c r="C985" s="406"/>
      <c r="D985" s="406"/>
      <c r="E985" s="406"/>
      <c r="F985" s="52" t="s">
        <v>2</v>
      </c>
      <c r="G985" s="52">
        <v>1</v>
      </c>
      <c r="H985" s="96">
        <v>0</v>
      </c>
      <c r="I985" s="53">
        <f t="shared" si="407"/>
        <v>0</v>
      </c>
      <c r="J985" s="53">
        <f t="shared" si="408"/>
        <v>0</v>
      </c>
      <c r="K985" s="142"/>
      <c r="L985" s="55">
        <f t="shared" si="409"/>
        <v>0</v>
      </c>
      <c r="M985" s="48">
        <f t="shared" si="410"/>
        <v>0</v>
      </c>
      <c r="N985" s="48">
        <f t="shared" si="411"/>
        <v>0</v>
      </c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  <c r="AA985" s="140"/>
      <c r="AB985" s="140"/>
      <c r="AC985" s="140"/>
      <c r="AD985" s="140"/>
      <c r="AE985" s="140"/>
    </row>
    <row r="986" spans="1:31" s="141" customFormat="1" ht="11.1" customHeight="1" outlineLevel="2" thickBot="1">
      <c r="A986" s="52">
        <v>111032</v>
      </c>
      <c r="B986" s="406" t="s">
        <v>218</v>
      </c>
      <c r="C986" s="406"/>
      <c r="D986" s="406"/>
      <c r="E986" s="406"/>
      <c r="F986" s="52" t="s">
        <v>2</v>
      </c>
      <c r="G986" s="52">
        <v>1</v>
      </c>
      <c r="H986" s="96">
        <v>0</v>
      </c>
      <c r="I986" s="53">
        <f t="shared" si="407"/>
        <v>0</v>
      </c>
      <c r="J986" s="53">
        <f t="shared" si="408"/>
        <v>0</v>
      </c>
      <c r="K986" s="143"/>
      <c r="L986" s="55">
        <f t="shared" si="409"/>
        <v>0</v>
      </c>
      <c r="M986" s="48">
        <f t="shared" si="410"/>
        <v>0</v>
      </c>
      <c r="N986" s="48">
        <f t="shared" si="411"/>
        <v>0</v>
      </c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  <c r="AA986" s="140"/>
      <c r="AB986" s="140"/>
      <c r="AC986" s="140"/>
      <c r="AD986" s="140"/>
      <c r="AE986" s="140"/>
    </row>
    <row r="987" spans="1:31" ht="21" thickBot="1">
      <c r="A987" s="80"/>
      <c r="B987" s="80"/>
      <c r="C987" s="80"/>
      <c r="D987" s="80"/>
      <c r="E987" s="80"/>
      <c r="F987" s="80"/>
      <c r="G987" s="80"/>
      <c r="I987" s="516" t="s">
        <v>520</v>
      </c>
      <c r="J987" s="517"/>
      <c r="K987" s="518"/>
      <c r="L987" s="43">
        <f>SUM(L12:L986)</f>
        <v>0</v>
      </c>
      <c r="M987" s="43">
        <f>SUM(M12:M986)</f>
        <v>0</v>
      </c>
      <c r="N987" s="43">
        <f>SUM(N12:N986)</f>
        <v>0</v>
      </c>
      <c r="O987" s="117"/>
      <c r="P987" s="117"/>
      <c r="Q987" s="117"/>
      <c r="R987" s="117"/>
      <c r="S987" s="117"/>
      <c r="T987" s="117"/>
      <c r="U987" s="117"/>
      <c r="V987" s="117"/>
      <c r="W987" s="117"/>
      <c r="X987" s="117"/>
      <c r="Y987" s="117"/>
      <c r="Z987" s="117"/>
      <c r="AA987" s="117"/>
      <c r="AB987" s="117"/>
      <c r="AC987" s="117"/>
      <c r="AD987" s="117"/>
      <c r="AE987" s="117"/>
    </row>
    <row r="988" spans="1:31">
      <c r="A988" s="80"/>
      <c r="B988" s="80"/>
      <c r="C988" s="80"/>
      <c r="D988" s="80"/>
      <c r="E988" s="80"/>
      <c r="F988" s="80"/>
      <c r="G988" s="80"/>
      <c r="I988" s="80"/>
      <c r="J988" s="80"/>
      <c r="K988" s="80"/>
      <c r="L988" s="80"/>
      <c r="M988" s="80"/>
      <c r="N988" s="80"/>
      <c r="O988" s="117"/>
      <c r="P988" s="117"/>
      <c r="Q988" s="117"/>
      <c r="R988" s="117"/>
      <c r="S988" s="117"/>
      <c r="T988" s="117"/>
      <c r="U988" s="117"/>
      <c r="V988" s="117"/>
      <c r="W988" s="117"/>
      <c r="X988" s="117"/>
      <c r="Y988" s="117"/>
      <c r="Z988" s="117"/>
      <c r="AA988" s="117"/>
      <c r="AB988" s="117"/>
      <c r="AC988" s="117"/>
      <c r="AD988" s="117"/>
      <c r="AE988" s="117"/>
    </row>
    <row r="989" spans="1:31">
      <c r="A989" s="80"/>
      <c r="B989" s="80"/>
      <c r="C989" s="80"/>
      <c r="D989" s="80"/>
      <c r="E989" s="80"/>
      <c r="F989" s="80"/>
      <c r="G989" s="80"/>
      <c r="I989" s="80"/>
      <c r="J989" s="80"/>
      <c r="K989" s="80"/>
      <c r="L989" s="80"/>
      <c r="M989" s="80"/>
      <c r="N989" s="80"/>
      <c r="O989" s="117"/>
      <c r="P989" s="117"/>
      <c r="Q989" s="117"/>
      <c r="R989" s="117"/>
      <c r="S989" s="117"/>
      <c r="T989" s="117"/>
      <c r="U989" s="117"/>
      <c r="V989" s="117"/>
      <c r="W989" s="117"/>
      <c r="X989" s="117"/>
      <c r="Y989" s="117"/>
      <c r="Z989" s="117"/>
      <c r="AA989" s="117"/>
      <c r="AB989" s="117"/>
      <c r="AC989" s="117"/>
      <c r="AD989" s="117"/>
      <c r="AE989" s="117"/>
    </row>
    <row r="990" spans="1:31">
      <c r="A990" s="80"/>
      <c r="B990" s="80"/>
      <c r="C990" s="80"/>
      <c r="D990" s="80"/>
      <c r="E990" s="80"/>
      <c r="F990" s="80"/>
      <c r="G990" s="80"/>
      <c r="I990" s="80"/>
      <c r="J990" s="80"/>
      <c r="K990" s="80"/>
      <c r="L990" s="80"/>
      <c r="M990" s="80"/>
      <c r="N990" s="80"/>
      <c r="O990" s="117"/>
      <c r="P990" s="117"/>
      <c r="Q990" s="117"/>
      <c r="R990" s="117"/>
      <c r="S990" s="117"/>
      <c r="T990" s="117"/>
      <c r="U990" s="117"/>
      <c r="V990" s="117"/>
      <c r="W990" s="117"/>
      <c r="X990" s="117"/>
      <c r="Y990" s="117"/>
      <c r="Z990" s="117"/>
      <c r="AA990" s="117"/>
      <c r="AB990" s="117"/>
      <c r="AC990" s="117"/>
      <c r="AD990" s="117"/>
      <c r="AE990" s="117"/>
    </row>
    <row r="991" spans="1:31">
      <c r="A991" s="80"/>
      <c r="B991" s="80"/>
      <c r="C991" s="80"/>
      <c r="D991" s="80"/>
      <c r="E991" s="80"/>
      <c r="F991" s="80"/>
      <c r="G991" s="80"/>
      <c r="I991" s="80"/>
      <c r="J991" s="80"/>
      <c r="K991" s="80"/>
      <c r="L991" s="80"/>
      <c r="M991" s="80"/>
      <c r="N991" s="80"/>
      <c r="O991" s="117"/>
      <c r="P991" s="117"/>
      <c r="Q991" s="117"/>
      <c r="R991" s="117"/>
      <c r="S991" s="117"/>
      <c r="T991" s="117"/>
      <c r="U991" s="117"/>
      <c r="V991" s="117"/>
      <c r="W991" s="117"/>
      <c r="X991" s="117"/>
      <c r="Y991" s="117"/>
      <c r="Z991" s="117"/>
      <c r="AA991" s="117"/>
      <c r="AB991" s="117"/>
      <c r="AC991" s="117"/>
      <c r="AD991" s="117"/>
      <c r="AE991" s="117"/>
    </row>
    <row r="992" spans="1:31">
      <c r="A992" s="80"/>
      <c r="B992" s="80"/>
      <c r="C992" s="80"/>
      <c r="D992" s="80"/>
      <c r="E992" s="80"/>
      <c r="F992" s="80"/>
      <c r="G992" s="80"/>
      <c r="I992" s="80"/>
      <c r="J992" s="80"/>
      <c r="K992" s="80"/>
      <c r="L992" s="80"/>
      <c r="M992" s="80"/>
      <c r="N992" s="80"/>
      <c r="O992" s="117"/>
      <c r="P992" s="117"/>
      <c r="Q992" s="117"/>
      <c r="R992" s="117"/>
      <c r="S992" s="117"/>
      <c r="T992" s="117"/>
      <c r="U992" s="117"/>
      <c r="V992" s="117"/>
      <c r="W992" s="117"/>
      <c r="X992" s="117"/>
      <c r="Y992" s="117"/>
      <c r="Z992" s="117"/>
      <c r="AA992" s="117"/>
      <c r="AB992" s="117"/>
      <c r="AC992" s="117"/>
      <c r="AD992" s="117"/>
      <c r="AE992" s="117"/>
    </row>
    <row r="993" spans="1:31">
      <c r="A993" s="80"/>
      <c r="B993" s="80"/>
      <c r="C993" s="80"/>
      <c r="D993" s="80"/>
      <c r="E993" s="80"/>
      <c r="F993" s="80"/>
      <c r="G993" s="80"/>
      <c r="I993" s="80"/>
      <c r="J993" s="80"/>
      <c r="K993" s="80"/>
      <c r="L993" s="80"/>
      <c r="M993" s="80"/>
      <c r="N993" s="80"/>
      <c r="O993" s="117"/>
      <c r="P993" s="117"/>
      <c r="Q993" s="117"/>
      <c r="R993" s="117"/>
      <c r="S993" s="117"/>
      <c r="T993" s="117"/>
      <c r="U993" s="117"/>
      <c r="V993" s="117"/>
      <c r="W993" s="117"/>
      <c r="X993" s="117"/>
      <c r="Y993" s="117"/>
      <c r="Z993" s="117"/>
      <c r="AA993" s="117"/>
      <c r="AB993" s="117"/>
      <c r="AC993" s="117"/>
      <c r="AD993" s="117"/>
      <c r="AE993" s="117"/>
    </row>
    <row r="994" spans="1:31">
      <c r="A994" s="80"/>
      <c r="B994" s="80"/>
      <c r="C994" s="80"/>
      <c r="D994" s="80"/>
      <c r="E994" s="80"/>
      <c r="F994" s="80"/>
      <c r="G994" s="80"/>
      <c r="I994" s="80"/>
      <c r="J994" s="80"/>
      <c r="K994" s="80"/>
      <c r="L994" s="80"/>
      <c r="M994" s="80"/>
      <c r="N994" s="80"/>
      <c r="O994" s="117"/>
      <c r="P994" s="117"/>
      <c r="Q994" s="117"/>
      <c r="R994" s="117"/>
      <c r="S994" s="117"/>
      <c r="T994" s="117"/>
      <c r="U994" s="117"/>
      <c r="V994" s="117"/>
      <c r="W994" s="117"/>
      <c r="X994" s="117"/>
      <c r="Y994" s="117"/>
      <c r="Z994" s="117"/>
      <c r="AA994" s="117"/>
      <c r="AB994" s="117"/>
      <c r="AC994" s="117"/>
      <c r="AD994" s="117"/>
      <c r="AE994" s="117"/>
    </row>
    <row r="995" spans="1:31">
      <c r="A995" s="80"/>
      <c r="B995" s="80"/>
      <c r="C995" s="80"/>
      <c r="D995" s="80"/>
      <c r="E995" s="80"/>
      <c r="F995" s="80"/>
      <c r="G995" s="80"/>
      <c r="I995" s="80"/>
      <c r="J995" s="80"/>
      <c r="K995" s="80"/>
      <c r="L995" s="80"/>
      <c r="M995" s="80"/>
      <c r="N995" s="80"/>
      <c r="O995" s="117"/>
      <c r="P995" s="117"/>
      <c r="Q995" s="117"/>
      <c r="R995" s="117"/>
      <c r="S995" s="117"/>
      <c r="T995" s="117"/>
      <c r="U995" s="117"/>
      <c r="V995" s="117"/>
      <c r="W995" s="117"/>
      <c r="X995" s="117"/>
      <c r="Y995" s="117"/>
      <c r="Z995" s="117"/>
      <c r="AA995" s="117"/>
      <c r="AB995" s="117"/>
      <c r="AC995" s="117"/>
      <c r="AD995" s="117"/>
      <c r="AE995" s="117"/>
    </row>
    <row r="996" spans="1:31">
      <c r="A996" s="80"/>
      <c r="B996" s="80"/>
      <c r="C996" s="80"/>
      <c r="D996" s="80"/>
      <c r="E996" s="80"/>
      <c r="F996" s="80"/>
      <c r="G996" s="80"/>
      <c r="I996" s="80"/>
      <c r="J996" s="80"/>
      <c r="K996" s="80"/>
      <c r="L996" s="80"/>
      <c r="M996" s="80"/>
      <c r="N996" s="80"/>
      <c r="O996" s="117"/>
      <c r="P996" s="117"/>
      <c r="Q996" s="117"/>
      <c r="R996" s="117"/>
      <c r="S996" s="117"/>
      <c r="T996" s="117"/>
      <c r="U996" s="117"/>
      <c r="V996" s="117"/>
      <c r="W996" s="117"/>
      <c r="X996" s="117"/>
      <c r="Y996" s="117"/>
      <c r="Z996" s="117"/>
      <c r="AA996" s="117"/>
      <c r="AB996" s="117"/>
      <c r="AC996" s="117"/>
      <c r="AD996" s="117"/>
      <c r="AE996" s="117"/>
    </row>
    <row r="997" spans="1:31">
      <c r="A997" s="80"/>
      <c r="B997" s="80"/>
      <c r="C997" s="80"/>
      <c r="D997" s="80"/>
      <c r="E997" s="80"/>
      <c r="F997" s="80"/>
      <c r="G997" s="80"/>
      <c r="I997" s="80"/>
      <c r="J997" s="80"/>
      <c r="K997" s="80"/>
      <c r="L997" s="80"/>
      <c r="M997" s="80"/>
      <c r="N997" s="80"/>
      <c r="O997" s="117"/>
      <c r="P997" s="117"/>
      <c r="Q997" s="117"/>
      <c r="R997" s="117"/>
      <c r="S997" s="117"/>
      <c r="T997" s="117"/>
      <c r="U997" s="117"/>
      <c r="V997" s="117"/>
      <c r="W997" s="117"/>
      <c r="X997" s="117"/>
      <c r="Y997" s="117"/>
      <c r="Z997" s="117"/>
      <c r="AA997" s="117"/>
      <c r="AB997" s="117"/>
      <c r="AC997" s="117"/>
      <c r="AD997" s="117"/>
      <c r="AE997" s="117"/>
    </row>
    <row r="998" spans="1:31">
      <c r="A998" s="80"/>
      <c r="B998" s="80"/>
      <c r="C998" s="80"/>
      <c r="D998" s="80"/>
      <c r="E998" s="80"/>
      <c r="F998" s="80"/>
      <c r="G998" s="80"/>
      <c r="I998" s="80"/>
      <c r="J998" s="80"/>
      <c r="K998" s="80"/>
      <c r="L998" s="80"/>
      <c r="M998" s="80"/>
      <c r="N998" s="80"/>
      <c r="O998" s="117"/>
      <c r="P998" s="117"/>
      <c r="Q998" s="117"/>
      <c r="R998" s="117"/>
      <c r="S998" s="117"/>
      <c r="T998" s="117"/>
      <c r="U998" s="117"/>
      <c r="V998" s="117"/>
      <c r="W998" s="117"/>
      <c r="X998" s="117"/>
      <c r="Y998" s="117"/>
      <c r="Z998" s="117"/>
      <c r="AA998" s="117"/>
      <c r="AB998" s="117"/>
      <c r="AC998" s="117"/>
      <c r="AD998" s="117"/>
      <c r="AE998" s="117"/>
    </row>
    <row r="999" spans="1:31">
      <c r="A999" s="80"/>
      <c r="B999" s="80"/>
      <c r="C999" s="80"/>
      <c r="D999" s="80"/>
      <c r="E999" s="80"/>
      <c r="F999" s="80"/>
      <c r="G999" s="80"/>
      <c r="I999" s="80"/>
      <c r="J999" s="80"/>
      <c r="K999" s="80"/>
      <c r="L999" s="80"/>
      <c r="M999" s="80"/>
      <c r="N999" s="80"/>
      <c r="O999" s="117"/>
      <c r="P999" s="117"/>
      <c r="Q999" s="117"/>
      <c r="R999" s="117"/>
      <c r="S999" s="117"/>
      <c r="T999" s="117"/>
      <c r="U999" s="117"/>
      <c r="V999" s="117"/>
      <c r="W999" s="117"/>
      <c r="X999" s="117"/>
      <c r="Y999" s="117"/>
      <c r="Z999" s="117"/>
      <c r="AA999" s="117"/>
      <c r="AB999" s="117"/>
      <c r="AC999" s="117"/>
      <c r="AD999" s="117"/>
      <c r="AE999" s="117"/>
    </row>
    <row r="1000" spans="1:31">
      <c r="A1000" s="80"/>
      <c r="B1000" s="80"/>
      <c r="C1000" s="80"/>
      <c r="D1000" s="80"/>
      <c r="E1000" s="80"/>
      <c r="F1000" s="80"/>
      <c r="G1000" s="80"/>
      <c r="I1000" s="80"/>
      <c r="J1000" s="80"/>
      <c r="K1000" s="80"/>
      <c r="L1000" s="80"/>
      <c r="M1000" s="80"/>
      <c r="N1000" s="80"/>
      <c r="O1000" s="117"/>
      <c r="P1000" s="117"/>
      <c r="Q1000" s="117"/>
      <c r="R1000" s="117"/>
      <c r="S1000" s="117"/>
      <c r="T1000" s="117"/>
      <c r="U1000" s="117"/>
      <c r="V1000" s="117"/>
      <c r="W1000" s="117"/>
      <c r="X1000" s="117"/>
      <c r="Y1000" s="117"/>
      <c r="Z1000" s="117"/>
      <c r="AA1000" s="117"/>
      <c r="AB1000" s="117"/>
      <c r="AC1000" s="117"/>
      <c r="AD1000" s="117"/>
      <c r="AE1000" s="117"/>
    </row>
    <row r="1001" spans="1:31">
      <c r="A1001" s="80"/>
      <c r="B1001" s="80"/>
      <c r="C1001" s="80"/>
      <c r="D1001" s="80"/>
      <c r="E1001" s="80"/>
      <c r="F1001" s="80"/>
      <c r="G1001" s="80"/>
      <c r="I1001" s="80"/>
      <c r="J1001" s="80"/>
      <c r="K1001" s="80"/>
      <c r="L1001" s="80"/>
      <c r="M1001" s="80"/>
      <c r="N1001" s="80"/>
      <c r="O1001" s="117"/>
      <c r="P1001" s="117"/>
      <c r="Q1001" s="117"/>
      <c r="R1001" s="117"/>
      <c r="S1001" s="117"/>
      <c r="T1001" s="117"/>
      <c r="U1001" s="117"/>
      <c r="V1001" s="117"/>
      <c r="W1001" s="117"/>
      <c r="X1001" s="117"/>
      <c r="Y1001" s="117"/>
      <c r="Z1001" s="117"/>
      <c r="AA1001" s="117"/>
      <c r="AB1001" s="117"/>
      <c r="AC1001" s="117"/>
      <c r="AD1001" s="117"/>
      <c r="AE1001" s="117"/>
    </row>
    <row r="1002" spans="1:31">
      <c r="A1002" s="80"/>
      <c r="B1002" s="80"/>
      <c r="C1002" s="80"/>
      <c r="D1002" s="80"/>
      <c r="E1002" s="80"/>
      <c r="F1002" s="80"/>
      <c r="G1002" s="80"/>
      <c r="I1002" s="80"/>
      <c r="J1002" s="80"/>
      <c r="K1002" s="80"/>
      <c r="L1002" s="80"/>
      <c r="M1002" s="80"/>
      <c r="N1002" s="80"/>
      <c r="O1002" s="117"/>
      <c r="P1002" s="117"/>
      <c r="Q1002" s="117"/>
      <c r="R1002" s="117"/>
      <c r="S1002" s="117"/>
      <c r="T1002" s="117"/>
      <c r="U1002" s="117"/>
      <c r="V1002" s="117"/>
      <c r="W1002" s="117"/>
      <c r="X1002" s="117"/>
      <c r="Y1002" s="117"/>
      <c r="Z1002" s="117"/>
      <c r="AA1002" s="117"/>
      <c r="AB1002" s="117"/>
      <c r="AC1002" s="117"/>
      <c r="AD1002" s="117"/>
      <c r="AE1002" s="117"/>
    </row>
    <row r="1003" spans="1:31">
      <c r="A1003" s="80"/>
      <c r="B1003" s="80"/>
      <c r="C1003" s="80"/>
      <c r="D1003" s="80"/>
      <c r="E1003" s="80"/>
      <c r="F1003" s="80"/>
      <c r="G1003" s="80"/>
      <c r="I1003" s="80"/>
      <c r="J1003" s="80"/>
      <c r="K1003" s="80"/>
      <c r="L1003" s="80"/>
      <c r="M1003" s="80"/>
      <c r="N1003" s="80"/>
      <c r="O1003" s="117"/>
      <c r="P1003" s="117"/>
      <c r="Q1003" s="117"/>
      <c r="R1003" s="117"/>
      <c r="S1003" s="117"/>
      <c r="T1003" s="117"/>
      <c r="U1003" s="117"/>
      <c r="V1003" s="117"/>
      <c r="W1003" s="117"/>
      <c r="X1003" s="117"/>
      <c r="Y1003" s="117"/>
      <c r="Z1003" s="117"/>
      <c r="AA1003" s="117"/>
      <c r="AB1003" s="117"/>
      <c r="AC1003" s="117"/>
      <c r="AD1003" s="117"/>
      <c r="AE1003" s="117"/>
    </row>
    <row r="1004" spans="1:31">
      <c r="A1004" s="80"/>
      <c r="B1004" s="80"/>
      <c r="C1004" s="80"/>
      <c r="D1004" s="80"/>
      <c r="E1004" s="80"/>
      <c r="F1004" s="80"/>
      <c r="G1004" s="80"/>
      <c r="I1004" s="80"/>
      <c r="J1004" s="80"/>
      <c r="K1004" s="80"/>
      <c r="L1004" s="80"/>
      <c r="M1004" s="80"/>
      <c r="N1004" s="80"/>
      <c r="O1004" s="117"/>
      <c r="P1004" s="117"/>
      <c r="Q1004" s="117"/>
      <c r="R1004" s="117"/>
      <c r="S1004" s="117"/>
      <c r="T1004" s="117"/>
      <c r="U1004" s="117"/>
      <c r="V1004" s="117"/>
      <c r="W1004" s="117"/>
      <c r="X1004" s="117"/>
      <c r="Y1004" s="117"/>
      <c r="Z1004" s="117"/>
      <c r="AA1004" s="117"/>
      <c r="AB1004" s="117"/>
      <c r="AC1004" s="117"/>
      <c r="AD1004" s="117"/>
      <c r="AE1004" s="117"/>
    </row>
    <row r="1005" spans="1:31">
      <c r="A1005" s="80"/>
      <c r="B1005" s="80"/>
      <c r="C1005" s="80"/>
      <c r="D1005" s="80"/>
      <c r="E1005" s="80"/>
      <c r="F1005" s="80"/>
      <c r="G1005" s="80"/>
      <c r="I1005" s="80"/>
      <c r="J1005" s="80"/>
      <c r="K1005" s="80"/>
      <c r="L1005" s="80"/>
      <c r="M1005" s="80"/>
      <c r="N1005" s="80"/>
      <c r="O1005" s="117"/>
      <c r="P1005" s="117"/>
      <c r="Q1005" s="117"/>
      <c r="R1005" s="117"/>
      <c r="S1005" s="117"/>
      <c r="T1005" s="117"/>
      <c r="U1005" s="117"/>
      <c r="V1005" s="117"/>
      <c r="W1005" s="117"/>
      <c r="X1005" s="117"/>
      <c r="Y1005" s="117"/>
      <c r="Z1005" s="117"/>
      <c r="AA1005" s="117"/>
      <c r="AB1005" s="117"/>
      <c r="AC1005" s="117"/>
      <c r="AD1005" s="117"/>
      <c r="AE1005" s="117"/>
    </row>
    <row r="1006" spans="1:31">
      <c r="A1006" s="80"/>
      <c r="B1006" s="80"/>
      <c r="C1006" s="80"/>
      <c r="D1006" s="80"/>
      <c r="E1006" s="80"/>
      <c r="F1006" s="80"/>
      <c r="G1006" s="80"/>
      <c r="I1006" s="80"/>
      <c r="J1006" s="80"/>
      <c r="K1006" s="80"/>
      <c r="L1006" s="80"/>
      <c r="M1006" s="80"/>
      <c r="N1006" s="80"/>
      <c r="O1006" s="117"/>
      <c r="P1006" s="117"/>
      <c r="Q1006" s="117"/>
      <c r="R1006" s="117"/>
      <c r="S1006" s="117"/>
      <c r="T1006" s="117"/>
      <c r="U1006" s="117"/>
      <c r="V1006" s="117"/>
      <c r="W1006" s="117"/>
      <c r="X1006" s="117"/>
      <c r="Y1006" s="117"/>
      <c r="Z1006" s="117"/>
      <c r="AA1006" s="117"/>
      <c r="AB1006" s="117"/>
      <c r="AC1006" s="117"/>
      <c r="AD1006" s="117"/>
      <c r="AE1006" s="117"/>
    </row>
    <row r="1007" spans="1:31">
      <c r="A1007" s="80"/>
      <c r="B1007" s="80"/>
      <c r="C1007" s="80"/>
      <c r="D1007" s="80"/>
      <c r="E1007" s="80"/>
      <c r="F1007" s="80"/>
      <c r="G1007" s="80"/>
      <c r="I1007" s="80"/>
      <c r="J1007" s="80"/>
      <c r="K1007" s="80"/>
      <c r="L1007" s="80"/>
      <c r="M1007" s="80"/>
      <c r="N1007" s="80"/>
      <c r="O1007" s="117"/>
      <c r="P1007" s="117"/>
      <c r="Q1007" s="117"/>
      <c r="R1007" s="117"/>
      <c r="S1007" s="117"/>
      <c r="T1007" s="117"/>
      <c r="U1007" s="117"/>
      <c r="V1007" s="117"/>
      <c r="W1007" s="117"/>
      <c r="X1007" s="117"/>
      <c r="Y1007" s="117"/>
      <c r="Z1007" s="117"/>
      <c r="AA1007" s="117"/>
      <c r="AB1007" s="117"/>
      <c r="AC1007" s="117"/>
      <c r="AD1007" s="117"/>
      <c r="AE1007" s="117"/>
    </row>
    <row r="1008" spans="1:31">
      <c r="A1008" s="80"/>
      <c r="B1008" s="80"/>
      <c r="C1008" s="80"/>
      <c r="D1008" s="80"/>
      <c r="E1008" s="80"/>
      <c r="F1008" s="80"/>
      <c r="G1008" s="80"/>
      <c r="I1008" s="80"/>
      <c r="J1008" s="80"/>
      <c r="K1008" s="80"/>
      <c r="L1008" s="80"/>
      <c r="M1008" s="80"/>
      <c r="N1008" s="80"/>
      <c r="O1008" s="117"/>
      <c r="P1008" s="117"/>
      <c r="Q1008" s="117"/>
      <c r="R1008" s="117"/>
      <c r="S1008" s="117"/>
      <c r="T1008" s="117"/>
      <c r="U1008" s="117"/>
      <c r="V1008" s="117"/>
      <c r="W1008" s="117"/>
      <c r="X1008" s="117"/>
      <c r="Y1008" s="117"/>
      <c r="Z1008" s="117"/>
      <c r="AA1008" s="117"/>
      <c r="AB1008" s="117"/>
      <c r="AC1008" s="117"/>
      <c r="AD1008" s="117"/>
      <c r="AE1008" s="117"/>
    </row>
    <row r="1009" spans="1:31">
      <c r="A1009" s="80"/>
      <c r="B1009" s="80"/>
      <c r="C1009" s="80"/>
      <c r="D1009" s="80"/>
      <c r="E1009" s="80"/>
      <c r="F1009" s="80"/>
      <c r="G1009" s="80"/>
      <c r="I1009" s="80"/>
      <c r="J1009" s="80"/>
      <c r="K1009" s="80"/>
      <c r="L1009" s="80"/>
      <c r="M1009" s="80"/>
      <c r="N1009" s="80"/>
      <c r="O1009" s="117"/>
      <c r="P1009" s="117"/>
      <c r="Q1009" s="117"/>
      <c r="R1009" s="117"/>
      <c r="S1009" s="117"/>
      <c r="T1009" s="117"/>
      <c r="U1009" s="117"/>
      <c r="V1009" s="117"/>
      <c r="W1009" s="117"/>
      <c r="X1009" s="117"/>
      <c r="Y1009" s="117"/>
      <c r="Z1009" s="117"/>
      <c r="AA1009" s="117"/>
      <c r="AB1009" s="117"/>
      <c r="AC1009" s="117"/>
      <c r="AD1009" s="117"/>
      <c r="AE1009" s="117"/>
    </row>
    <row r="1010" spans="1:31">
      <c r="A1010" s="80"/>
      <c r="B1010" s="80"/>
      <c r="C1010" s="80"/>
      <c r="D1010" s="80"/>
      <c r="E1010" s="80"/>
      <c r="F1010" s="80"/>
      <c r="G1010" s="80"/>
      <c r="I1010" s="80"/>
      <c r="J1010" s="80"/>
      <c r="K1010" s="80"/>
      <c r="L1010" s="80"/>
      <c r="M1010" s="80"/>
      <c r="N1010" s="80"/>
      <c r="O1010" s="117"/>
      <c r="P1010" s="117"/>
      <c r="Q1010" s="117"/>
      <c r="R1010" s="117"/>
      <c r="S1010" s="117"/>
      <c r="T1010" s="117"/>
      <c r="U1010" s="117"/>
      <c r="V1010" s="117"/>
      <c r="W1010" s="117"/>
      <c r="X1010" s="117"/>
      <c r="Y1010" s="117"/>
      <c r="Z1010" s="117"/>
      <c r="AA1010" s="117"/>
      <c r="AB1010" s="117"/>
      <c r="AC1010" s="117"/>
      <c r="AD1010" s="117"/>
      <c r="AE1010" s="117"/>
    </row>
    <row r="1011" spans="1:31">
      <c r="A1011" s="80"/>
      <c r="B1011" s="80"/>
      <c r="C1011" s="80"/>
      <c r="D1011" s="80"/>
      <c r="E1011" s="80"/>
      <c r="F1011" s="80"/>
      <c r="G1011" s="80"/>
      <c r="I1011" s="80"/>
      <c r="J1011" s="80"/>
      <c r="K1011" s="80"/>
      <c r="L1011" s="80"/>
      <c r="M1011" s="80"/>
      <c r="N1011" s="80"/>
      <c r="O1011" s="117"/>
      <c r="P1011" s="117"/>
      <c r="Q1011" s="117"/>
      <c r="R1011" s="117"/>
      <c r="S1011" s="117"/>
      <c r="T1011" s="117"/>
      <c r="U1011" s="117"/>
      <c r="V1011" s="117"/>
      <c r="W1011" s="117"/>
      <c r="X1011" s="117"/>
      <c r="Y1011" s="117"/>
      <c r="Z1011" s="117"/>
      <c r="AA1011" s="117"/>
      <c r="AB1011" s="117"/>
      <c r="AC1011" s="117"/>
      <c r="AD1011" s="117"/>
      <c r="AE1011" s="117"/>
    </row>
    <row r="1012" spans="1:31">
      <c r="A1012" s="80"/>
      <c r="B1012" s="80"/>
      <c r="C1012" s="80"/>
      <c r="D1012" s="80"/>
      <c r="E1012" s="80"/>
      <c r="F1012" s="80"/>
      <c r="G1012" s="80"/>
      <c r="I1012" s="80"/>
      <c r="J1012" s="80"/>
      <c r="K1012" s="80"/>
      <c r="L1012" s="80"/>
      <c r="M1012" s="80"/>
      <c r="N1012" s="80"/>
      <c r="O1012" s="117"/>
      <c r="P1012" s="117"/>
      <c r="Q1012" s="117"/>
      <c r="R1012" s="117"/>
      <c r="S1012" s="117"/>
      <c r="T1012" s="117"/>
      <c r="U1012" s="117"/>
      <c r="V1012" s="117"/>
      <c r="W1012" s="117"/>
      <c r="X1012" s="117"/>
      <c r="Y1012" s="117"/>
      <c r="Z1012" s="117"/>
      <c r="AA1012" s="117"/>
      <c r="AB1012" s="117"/>
      <c r="AC1012" s="117"/>
      <c r="AD1012" s="117"/>
      <c r="AE1012" s="117"/>
    </row>
    <row r="1013" spans="1:31">
      <c r="A1013" s="80"/>
      <c r="B1013" s="80"/>
      <c r="C1013" s="80"/>
      <c r="D1013" s="80"/>
      <c r="E1013" s="80"/>
      <c r="F1013" s="80"/>
      <c r="G1013" s="80"/>
      <c r="I1013" s="80"/>
      <c r="J1013" s="80"/>
      <c r="K1013" s="80"/>
      <c r="L1013" s="80"/>
      <c r="M1013" s="80"/>
      <c r="N1013" s="80"/>
      <c r="O1013" s="117"/>
      <c r="P1013" s="117"/>
      <c r="Q1013" s="117"/>
      <c r="R1013" s="117"/>
      <c r="S1013" s="117"/>
      <c r="T1013" s="117"/>
      <c r="U1013" s="117"/>
      <c r="V1013" s="117"/>
      <c r="W1013" s="117"/>
      <c r="X1013" s="117"/>
      <c r="Y1013" s="117"/>
      <c r="Z1013" s="117"/>
      <c r="AA1013" s="117"/>
      <c r="AB1013" s="117"/>
      <c r="AC1013" s="117"/>
      <c r="AD1013" s="117"/>
      <c r="AE1013" s="117"/>
    </row>
    <row r="1014" spans="1:31">
      <c r="A1014" s="80"/>
      <c r="B1014" s="80"/>
      <c r="C1014" s="80"/>
      <c r="D1014" s="80"/>
      <c r="E1014" s="80"/>
      <c r="F1014" s="80"/>
      <c r="G1014" s="80"/>
      <c r="I1014" s="80"/>
      <c r="J1014" s="80"/>
      <c r="K1014" s="80"/>
      <c r="L1014" s="80"/>
      <c r="M1014" s="80"/>
      <c r="N1014" s="80"/>
      <c r="O1014" s="117"/>
      <c r="P1014" s="117"/>
      <c r="Q1014" s="117"/>
      <c r="R1014" s="117"/>
      <c r="S1014" s="117"/>
      <c r="T1014" s="117"/>
      <c r="U1014" s="117"/>
      <c r="V1014" s="117"/>
      <c r="W1014" s="117"/>
      <c r="X1014" s="117"/>
      <c r="Y1014" s="117"/>
      <c r="Z1014" s="117"/>
      <c r="AA1014" s="117"/>
      <c r="AB1014" s="117"/>
      <c r="AC1014" s="117"/>
      <c r="AD1014" s="117"/>
      <c r="AE1014" s="117"/>
    </row>
    <row r="1015" spans="1:31">
      <c r="A1015" s="80"/>
      <c r="B1015" s="80"/>
      <c r="C1015" s="80"/>
      <c r="D1015" s="80"/>
      <c r="E1015" s="80"/>
      <c r="F1015" s="80"/>
      <c r="G1015" s="80"/>
      <c r="I1015" s="80"/>
      <c r="J1015" s="80"/>
      <c r="K1015" s="80"/>
      <c r="L1015" s="80"/>
      <c r="M1015" s="80"/>
      <c r="N1015" s="80"/>
      <c r="O1015" s="117"/>
      <c r="P1015" s="117"/>
      <c r="Q1015" s="117"/>
      <c r="R1015" s="117"/>
      <c r="S1015" s="117"/>
      <c r="T1015" s="117"/>
      <c r="U1015" s="117"/>
      <c r="V1015" s="117"/>
      <c r="W1015" s="117"/>
      <c r="X1015" s="117"/>
      <c r="Y1015" s="117"/>
      <c r="Z1015" s="117"/>
      <c r="AA1015" s="117"/>
      <c r="AB1015" s="117"/>
      <c r="AC1015" s="117"/>
      <c r="AD1015" s="117"/>
      <c r="AE1015" s="117"/>
    </row>
    <row r="1016" spans="1:31">
      <c r="A1016" s="80"/>
      <c r="B1016" s="80"/>
      <c r="C1016" s="80"/>
      <c r="D1016" s="80"/>
      <c r="E1016" s="80"/>
      <c r="F1016" s="80"/>
      <c r="G1016" s="80"/>
      <c r="I1016" s="80"/>
      <c r="J1016" s="80"/>
      <c r="K1016" s="80"/>
      <c r="L1016" s="80"/>
      <c r="M1016" s="80"/>
      <c r="N1016" s="80"/>
      <c r="O1016" s="117"/>
      <c r="P1016" s="117"/>
      <c r="Q1016" s="117"/>
      <c r="R1016" s="117"/>
      <c r="S1016" s="117"/>
      <c r="T1016" s="117"/>
      <c r="U1016" s="117"/>
      <c r="V1016" s="117"/>
      <c r="W1016" s="117"/>
      <c r="X1016" s="117"/>
      <c r="Y1016" s="117"/>
      <c r="Z1016" s="117"/>
      <c r="AA1016" s="117"/>
      <c r="AB1016" s="117"/>
      <c r="AC1016" s="117"/>
      <c r="AD1016" s="117"/>
      <c r="AE1016" s="117"/>
    </row>
    <row r="1017" spans="1:31">
      <c r="A1017" s="80"/>
      <c r="B1017" s="80"/>
      <c r="C1017" s="80"/>
      <c r="D1017" s="80"/>
      <c r="E1017" s="80"/>
      <c r="F1017" s="80"/>
      <c r="G1017" s="80"/>
      <c r="I1017" s="80"/>
      <c r="J1017" s="80"/>
      <c r="K1017" s="80"/>
      <c r="L1017" s="80"/>
      <c r="M1017" s="80"/>
      <c r="N1017" s="80"/>
      <c r="O1017" s="117"/>
      <c r="P1017" s="117"/>
      <c r="Q1017" s="117"/>
      <c r="R1017" s="117"/>
      <c r="S1017" s="117"/>
      <c r="T1017" s="117"/>
      <c r="U1017" s="117"/>
      <c r="V1017" s="117"/>
      <c r="W1017" s="117"/>
      <c r="X1017" s="117"/>
      <c r="Y1017" s="117"/>
      <c r="Z1017" s="117"/>
      <c r="AA1017" s="117"/>
      <c r="AB1017" s="117"/>
      <c r="AC1017" s="117"/>
      <c r="AD1017" s="117"/>
      <c r="AE1017" s="117"/>
    </row>
    <row r="1018" spans="1:31">
      <c r="A1018" s="80"/>
      <c r="B1018" s="80"/>
      <c r="C1018" s="80"/>
      <c r="D1018" s="80"/>
      <c r="E1018" s="80"/>
      <c r="F1018" s="80"/>
      <c r="G1018" s="80"/>
      <c r="I1018" s="80"/>
      <c r="J1018" s="80"/>
      <c r="K1018" s="80"/>
      <c r="L1018" s="80"/>
      <c r="M1018" s="80"/>
      <c r="N1018" s="80"/>
      <c r="O1018" s="117"/>
      <c r="P1018" s="117"/>
      <c r="Q1018" s="117"/>
      <c r="R1018" s="117"/>
      <c r="S1018" s="117"/>
      <c r="T1018" s="117"/>
      <c r="U1018" s="117"/>
      <c r="V1018" s="117"/>
      <c r="W1018" s="117"/>
      <c r="X1018" s="117"/>
      <c r="Y1018" s="117"/>
      <c r="Z1018" s="117"/>
      <c r="AA1018" s="117"/>
      <c r="AB1018" s="117"/>
      <c r="AC1018" s="117"/>
      <c r="AD1018" s="117"/>
      <c r="AE1018" s="117"/>
    </row>
    <row r="1019" spans="1:31">
      <c r="A1019" s="80"/>
      <c r="B1019" s="80"/>
      <c r="C1019" s="80"/>
      <c r="D1019" s="80"/>
      <c r="E1019" s="80"/>
      <c r="F1019" s="80"/>
      <c r="G1019" s="80"/>
      <c r="I1019" s="80"/>
      <c r="J1019" s="80"/>
      <c r="K1019" s="80"/>
      <c r="L1019" s="80"/>
      <c r="M1019" s="80"/>
      <c r="N1019" s="80"/>
      <c r="O1019" s="117"/>
      <c r="P1019" s="117"/>
      <c r="Q1019" s="117"/>
      <c r="R1019" s="117"/>
      <c r="S1019" s="117"/>
      <c r="T1019" s="117"/>
      <c r="U1019" s="117"/>
      <c r="V1019" s="117"/>
      <c r="W1019" s="117"/>
      <c r="X1019" s="117"/>
      <c r="Y1019" s="117"/>
      <c r="Z1019" s="117"/>
      <c r="AA1019" s="117"/>
      <c r="AB1019" s="117"/>
      <c r="AC1019" s="117"/>
      <c r="AD1019" s="117"/>
      <c r="AE1019" s="117"/>
    </row>
    <row r="1020" spans="1:31">
      <c r="A1020" s="80"/>
      <c r="B1020" s="80"/>
      <c r="C1020" s="80"/>
      <c r="D1020" s="80"/>
      <c r="E1020" s="80"/>
      <c r="F1020" s="80"/>
      <c r="G1020" s="80"/>
      <c r="I1020" s="80"/>
      <c r="J1020" s="80"/>
      <c r="K1020" s="80"/>
      <c r="L1020" s="80"/>
      <c r="M1020" s="80"/>
      <c r="N1020" s="80"/>
      <c r="O1020" s="117"/>
      <c r="P1020" s="117"/>
      <c r="Q1020" s="117"/>
      <c r="R1020" s="117"/>
      <c r="S1020" s="117"/>
      <c r="T1020" s="117"/>
      <c r="U1020" s="117"/>
      <c r="V1020" s="117"/>
      <c r="W1020" s="117"/>
      <c r="X1020" s="117"/>
      <c r="Y1020" s="117"/>
      <c r="Z1020" s="117"/>
      <c r="AA1020" s="117"/>
      <c r="AB1020" s="117"/>
      <c r="AC1020" s="117"/>
      <c r="AD1020" s="117"/>
      <c r="AE1020" s="117"/>
    </row>
    <row r="1021" spans="1:31">
      <c r="A1021" s="80"/>
      <c r="B1021" s="80"/>
      <c r="C1021" s="80"/>
      <c r="D1021" s="80"/>
      <c r="E1021" s="80"/>
      <c r="F1021" s="80"/>
      <c r="G1021" s="80"/>
      <c r="I1021" s="80"/>
      <c r="J1021" s="80"/>
      <c r="K1021" s="80"/>
      <c r="L1021" s="80"/>
      <c r="M1021" s="80"/>
      <c r="N1021" s="80"/>
      <c r="O1021" s="117"/>
      <c r="P1021" s="117"/>
      <c r="Q1021" s="117"/>
      <c r="R1021" s="117"/>
      <c r="S1021" s="117"/>
      <c r="T1021" s="117"/>
      <c r="U1021" s="117"/>
      <c r="V1021" s="117"/>
      <c r="W1021" s="117"/>
      <c r="X1021" s="117"/>
      <c r="Y1021" s="117"/>
      <c r="Z1021" s="117"/>
      <c r="AA1021" s="117"/>
      <c r="AB1021" s="117"/>
      <c r="AC1021" s="117"/>
      <c r="AD1021" s="117"/>
      <c r="AE1021" s="117"/>
    </row>
    <row r="1022" spans="1:31">
      <c r="A1022" s="80"/>
      <c r="B1022" s="80"/>
      <c r="C1022" s="80"/>
      <c r="D1022" s="80"/>
      <c r="E1022" s="80"/>
      <c r="F1022" s="80"/>
      <c r="G1022" s="80"/>
      <c r="I1022" s="80"/>
      <c r="J1022" s="80"/>
      <c r="K1022" s="80"/>
      <c r="L1022" s="80"/>
      <c r="M1022" s="80"/>
      <c r="N1022" s="80"/>
      <c r="O1022" s="117"/>
      <c r="P1022" s="117"/>
      <c r="Q1022" s="117"/>
      <c r="R1022" s="117"/>
      <c r="S1022" s="117"/>
      <c r="T1022" s="117"/>
      <c r="U1022" s="117"/>
      <c r="V1022" s="117"/>
      <c r="W1022" s="117"/>
      <c r="X1022" s="117"/>
      <c r="Y1022" s="117"/>
      <c r="Z1022" s="117"/>
      <c r="AA1022" s="117"/>
      <c r="AB1022" s="117"/>
      <c r="AC1022" s="117"/>
      <c r="AD1022" s="117"/>
      <c r="AE1022" s="117"/>
    </row>
    <row r="1023" spans="1:31">
      <c r="A1023" s="80"/>
      <c r="B1023" s="80"/>
      <c r="C1023" s="80"/>
      <c r="D1023" s="80"/>
      <c r="E1023" s="80"/>
      <c r="F1023" s="80"/>
      <c r="G1023" s="80"/>
      <c r="I1023" s="80"/>
      <c r="J1023" s="80"/>
      <c r="K1023" s="80"/>
      <c r="L1023" s="80"/>
      <c r="M1023" s="80"/>
      <c r="N1023" s="80"/>
      <c r="O1023" s="117"/>
      <c r="P1023" s="117"/>
      <c r="Q1023" s="117"/>
      <c r="R1023" s="117"/>
      <c r="S1023" s="117"/>
      <c r="T1023" s="117"/>
      <c r="U1023" s="117"/>
      <c r="V1023" s="117"/>
      <c r="W1023" s="117"/>
      <c r="X1023" s="117"/>
      <c r="Y1023" s="117"/>
      <c r="Z1023" s="117"/>
      <c r="AA1023" s="117"/>
      <c r="AB1023" s="117"/>
      <c r="AC1023" s="117"/>
      <c r="AD1023" s="117"/>
      <c r="AE1023" s="117"/>
    </row>
  </sheetData>
  <mergeCells count="985">
    <mergeCell ref="B90:E90"/>
    <mergeCell ref="B94:E94"/>
    <mergeCell ref="B93:E93"/>
    <mergeCell ref="B348:E348"/>
    <mergeCell ref="B334:E334"/>
    <mergeCell ref="B347:E347"/>
    <mergeCell ref="B498:E498"/>
    <mergeCell ref="B493:E493"/>
    <mergeCell ref="B491:E491"/>
    <mergeCell ref="B488:E488"/>
    <mergeCell ref="B486:E486"/>
    <mergeCell ref="B436:E436"/>
    <mergeCell ref="B406:E406"/>
    <mergeCell ref="B421:E421"/>
    <mergeCell ref="B485:E485"/>
    <mergeCell ref="B482:E482"/>
    <mergeCell ref="B408:E408"/>
    <mergeCell ref="B481:E481"/>
    <mergeCell ref="B480:E480"/>
    <mergeCell ref="B487:E487"/>
    <mergeCell ref="B496:E496"/>
    <mergeCell ref="B463:E463"/>
    <mergeCell ref="B194:E194"/>
    <mergeCell ref="B188:E188"/>
    <mergeCell ref="B443:E443"/>
    <mergeCell ref="A431:J431"/>
    <mergeCell ref="B495:E495"/>
    <mergeCell ref="B434:E434"/>
    <mergeCell ref="B439:E439"/>
    <mergeCell ref="B440:E440"/>
    <mergeCell ref="B499:E499"/>
    <mergeCell ref="B502:E502"/>
    <mergeCell ref="B450:E450"/>
    <mergeCell ref="B470:E470"/>
    <mergeCell ref="B472:E472"/>
    <mergeCell ref="B469:E469"/>
    <mergeCell ref="B475:E475"/>
    <mergeCell ref="A462:J462"/>
    <mergeCell ref="B467:E467"/>
    <mergeCell ref="B468:E468"/>
    <mergeCell ref="B464:E464"/>
    <mergeCell ref="B165:E165"/>
    <mergeCell ref="B166:E166"/>
    <mergeCell ref="B899:E899"/>
    <mergeCell ref="B916:E916"/>
    <mergeCell ref="B917:E917"/>
    <mergeCell ref="B705:E705"/>
    <mergeCell ref="B709:E709"/>
    <mergeCell ref="B945:E945"/>
    <mergeCell ref="B507:E507"/>
    <mergeCell ref="A461:J461"/>
    <mergeCell ref="B500:E500"/>
    <mergeCell ref="B575:E575"/>
    <mergeCell ref="B609:E609"/>
    <mergeCell ref="B600:E600"/>
    <mergeCell ref="B531:E531"/>
    <mergeCell ref="B770:E770"/>
    <mergeCell ref="B771:E771"/>
    <mergeCell ref="B703:E703"/>
    <mergeCell ref="B708:E708"/>
    <mergeCell ref="B663:E663"/>
    <mergeCell ref="B683:E683"/>
    <mergeCell ref="B766:E766"/>
    <mergeCell ref="B767:E767"/>
    <mergeCell ref="B799:E799"/>
    <mergeCell ref="B528:E528"/>
    <mergeCell ref="B173:E173"/>
    <mergeCell ref="B174:E174"/>
    <mergeCell ref="B162:E162"/>
    <mergeCell ref="B167:E167"/>
    <mergeCell ref="B225:E225"/>
    <mergeCell ref="B161:E161"/>
    <mergeCell ref="B191:E191"/>
    <mergeCell ref="B193:E193"/>
    <mergeCell ref="B203:E203"/>
    <mergeCell ref="B202:E202"/>
    <mergeCell ref="B204:E204"/>
    <mergeCell ref="B164:E164"/>
    <mergeCell ref="B177:E177"/>
    <mergeCell ref="B172:E172"/>
    <mergeCell ref="B214:E214"/>
    <mergeCell ref="B189:E189"/>
    <mergeCell ref="B209:E209"/>
    <mergeCell ref="B190:E190"/>
    <mergeCell ref="B201:E201"/>
    <mergeCell ref="B200:E200"/>
    <mergeCell ref="B213:E213"/>
    <mergeCell ref="B168:E168"/>
    <mergeCell ref="B163:E163"/>
    <mergeCell ref="B796:E796"/>
    <mergeCell ref="B961:E961"/>
    <mergeCell ref="B981:E981"/>
    <mergeCell ref="B199:E199"/>
    <mergeCell ref="B170:E170"/>
    <mergeCell ref="B287:E287"/>
    <mergeCell ref="B551:E551"/>
    <mergeCell ref="B349:E349"/>
    <mergeCell ref="B288:E288"/>
    <mergeCell ref="B293:E293"/>
    <mergeCell ref="B313:E313"/>
    <mergeCell ref="B305:E305"/>
    <mergeCell ref="B306:E306"/>
    <mergeCell ref="B307:E307"/>
    <mergeCell ref="B494:E494"/>
    <mergeCell ref="B425:E425"/>
    <mergeCell ref="B403:E403"/>
    <mergeCell ref="B304:E304"/>
    <mergeCell ref="B298:E298"/>
    <mergeCell ref="B297:E297"/>
    <mergeCell ref="B290:E290"/>
    <mergeCell ref="B404:E404"/>
    <mergeCell ref="B187:E187"/>
    <mergeCell ref="B192:E192"/>
    <mergeCell ref="B982:E982"/>
    <mergeCell ref="B974:E974"/>
    <mergeCell ref="B975:E975"/>
    <mergeCell ref="I987:K987"/>
    <mergeCell ref="A965:J965"/>
    <mergeCell ref="A977:J977"/>
    <mergeCell ref="B744:E744"/>
    <mergeCell ref="B956:E956"/>
    <mergeCell ref="B984:E984"/>
    <mergeCell ref="B896:E896"/>
    <mergeCell ref="B900:E900"/>
    <mergeCell ref="B813:E813"/>
    <mergeCell ref="B923:E923"/>
    <mergeCell ref="A749:J749"/>
    <mergeCell ref="B748:E748"/>
    <mergeCell ref="B755:E755"/>
    <mergeCell ref="B745:E745"/>
    <mergeCell ref="B753:E753"/>
    <mergeCell ref="A750:J750"/>
    <mergeCell ref="B935:E935"/>
    <mergeCell ref="B938:E938"/>
    <mergeCell ref="B934:E934"/>
    <mergeCell ref="B932:E932"/>
    <mergeCell ref="B978:E978"/>
    <mergeCell ref="B972:E972"/>
    <mergeCell ref="B950:E950"/>
    <mergeCell ref="B910:E910"/>
    <mergeCell ref="B933:E933"/>
    <mergeCell ref="B920:E920"/>
    <mergeCell ref="B928:E928"/>
    <mergeCell ref="B922:E922"/>
    <mergeCell ref="B924:E924"/>
    <mergeCell ref="B983:E983"/>
    <mergeCell ref="B957:E957"/>
    <mergeCell ref="A952:J952"/>
    <mergeCell ref="B980:E980"/>
    <mergeCell ref="B913:E913"/>
    <mergeCell ref="B979:E979"/>
    <mergeCell ref="B958:E958"/>
    <mergeCell ref="B969:E969"/>
    <mergeCell ref="A918:J918"/>
    <mergeCell ref="A940:J940"/>
    <mergeCell ref="A921:J921"/>
    <mergeCell ref="B914:E914"/>
    <mergeCell ref="B915:E915"/>
    <mergeCell ref="B929:E929"/>
    <mergeCell ref="B939:E939"/>
    <mergeCell ref="B953:E953"/>
    <mergeCell ref="B897:E897"/>
    <mergeCell ref="B936:E936"/>
    <mergeCell ref="B937:E937"/>
    <mergeCell ref="B925:E925"/>
    <mergeCell ref="B912:E912"/>
    <mergeCell ref="B960:E960"/>
    <mergeCell ref="B902:E902"/>
    <mergeCell ref="B908:E908"/>
    <mergeCell ref="B906:E906"/>
    <mergeCell ref="B904:E904"/>
    <mergeCell ref="B909:E909"/>
    <mergeCell ref="B905:E905"/>
    <mergeCell ref="B907:E907"/>
    <mergeCell ref="B930:E930"/>
    <mergeCell ref="B931:E931"/>
    <mergeCell ref="B954:E954"/>
    <mergeCell ref="B955:E955"/>
    <mergeCell ref="B903:E903"/>
    <mergeCell ref="B901:E901"/>
    <mergeCell ref="B951:E951"/>
    <mergeCell ref="B949:E949"/>
    <mergeCell ref="A941:J941"/>
    <mergeCell ref="B971:E971"/>
    <mergeCell ref="B959:E959"/>
    <mergeCell ref="B970:E970"/>
    <mergeCell ref="B963:E963"/>
    <mergeCell ref="B927:E927"/>
    <mergeCell ref="B911:E911"/>
    <mergeCell ref="B942:E942"/>
    <mergeCell ref="B919:E919"/>
    <mergeCell ref="B944:E944"/>
    <mergeCell ref="B968:E968"/>
    <mergeCell ref="B943:E943"/>
    <mergeCell ref="B926:E926"/>
    <mergeCell ref="B964:E964"/>
    <mergeCell ref="B827:E827"/>
    <mergeCell ref="B825:E825"/>
    <mergeCell ref="B841:E841"/>
    <mergeCell ref="B895:E895"/>
    <mergeCell ref="B861:E861"/>
    <mergeCell ref="B876:E876"/>
    <mergeCell ref="B882:E882"/>
    <mergeCell ref="B888:E888"/>
    <mergeCell ref="B872:E872"/>
    <mergeCell ref="B863:E863"/>
    <mergeCell ref="B877:E877"/>
    <mergeCell ref="A870:J870"/>
    <mergeCell ref="B887:E887"/>
    <mergeCell ref="B862:E862"/>
    <mergeCell ref="B889:E889"/>
    <mergeCell ref="B886:E886"/>
    <mergeCell ref="B883:E883"/>
    <mergeCell ref="B834:E834"/>
    <mergeCell ref="B855:E855"/>
    <mergeCell ref="B885:E885"/>
    <mergeCell ref="B884:E884"/>
    <mergeCell ref="B890:E890"/>
    <mergeCell ref="B894:E894"/>
    <mergeCell ref="B893:E893"/>
    <mergeCell ref="B843:E843"/>
    <mergeCell ref="B849:E849"/>
    <mergeCell ref="B842:E842"/>
    <mergeCell ref="B857:E857"/>
    <mergeCell ref="B846:E846"/>
    <mergeCell ref="B836:E836"/>
    <mergeCell ref="B838:E838"/>
    <mergeCell ref="B847:E847"/>
    <mergeCell ref="B835:E835"/>
    <mergeCell ref="B844:E844"/>
    <mergeCell ref="B840:E840"/>
    <mergeCell ref="B848:E848"/>
    <mergeCell ref="B839:E839"/>
    <mergeCell ref="B845:E845"/>
    <mergeCell ref="B860:E860"/>
    <mergeCell ref="A859:J859"/>
    <mergeCell ref="B851:E851"/>
    <mergeCell ref="B854:E854"/>
    <mergeCell ref="B801:E801"/>
    <mergeCell ref="B831:E831"/>
    <mergeCell ref="B837:E837"/>
    <mergeCell ref="B800:E800"/>
    <mergeCell ref="B814:E814"/>
    <mergeCell ref="B829:E829"/>
    <mergeCell ref="B830:E830"/>
    <mergeCell ref="B803:E803"/>
    <mergeCell ref="B816:E816"/>
    <mergeCell ref="B806:E806"/>
    <mergeCell ref="B817:E817"/>
    <mergeCell ref="B802:E802"/>
    <mergeCell ref="B808:E808"/>
    <mergeCell ref="B820:E820"/>
    <mergeCell ref="B807:E807"/>
    <mergeCell ref="B805:E805"/>
    <mergeCell ref="B809:E809"/>
    <mergeCell ref="B811:E811"/>
    <mergeCell ref="B832:E832"/>
    <mergeCell ref="B822:E822"/>
    <mergeCell ref="B101:E101"/>
    <mergeCell ref="B103:E103"/>
    <mergeCell ref="K7:N7"/>
    <mergeCell ref="B9:E10"/>
    <mergeCell ref="B14:E14"/>
    <mergeCell ref="B12:E12"/>
    <mergeCell ref="B13:E13"/>
    <mergeCell ref="A11:J11"/>
    <mergeCell ref="G9:G10"/>
    <mergeCell ref="A9:A10"/>
    <mergeCell ref="B15:E15"/>
    <mergeCell ref="B24:E24"/>
    <mergeCell ref="B68:E68"/>
    <mergeCell ref="B32:E32"/>
    <mergeCell ref="B26:E26"/>
    <mergeCell ref="B39:E39"/>
    <mergeCell ref="B47:E47"/>
    <mergeCell ref="B53:E53"/>
    <mergeCell ref="B45:E45"/>
    <mergeCell ref="B46:E46"/>
    <mergeCell ref="B50:E50"/>
    <mergeCell ref="A30:J30"/>
    <mergeCell ref="A31:J31"/>
    <mergeCell ref="B100:E100"/>
    <mergeCell ref="K1:N1"/>
    <mergeCell ref="A3:J3"/>
    <mergeCell ref="A7:J7"/>
    <mergeCell ref="A2:J2"/>
    <mergeCell ref="A1:J1"/>
    <mergeCell ref="K2:N6"/>
    <mergeCell ref="B131:E131"/>
    <mergeCell ref="B130:E130"/>
    <mergeCell ref="B33:E33"/>
    <mergeCell ref="B66:E66"/>
    <mergeCell ref="B27:E27"/>
    <mergeCell ref="B28:E28"/>
    <mergeCell ref="B40:E40"/>
    <mergeCell ref="B37:E37"/>
    <mergeCell ref="B36:E36"/>
    <mergeCell ref="B48:E48"/>
    <mergeCell ref="B34:E34"/>
    <mergeCell ref="B52:E52"/>
    <mergeCell ref="B35:E35"/>
    <mergeCell ref="B43:E43"/>
    <mergeCell ref="B44:E44"/>
    <mergeCell ref="B38:E38"/>
    <mergeCell ref="B16:E16"/>
    <mergeCell ref="B111:E111"/>
    <mergeCell ref="B804:E804"/>
    <mergeCell ref="B228:E228"/>
    <mergeCell ref="B218:E218"/>
    <mergeCell ref="B221:E221"/>
    <mergeCell ref="B222:E222"/>
    <mergeCell ref="B224:E224"/>
    <mergeCell ref="B548:E548"/>
    <mergeCell ref="B650:E650"/>
    <mergeCell ref="B798:E798"/>
    <mergeCell ref="B731:E731"/>
    <mergeCell ref="B727:E727"/>
    <mergeCell ref="B726:E726"/>
    <mergeCell ref="B722:E722"/>
    <mergeCell ref="B702:E702"/>
    <mergeCell ref="B284:E284"/>
    <mergeCell ref="B285:E285"/>
    <mergeCell ref="B243:E243"/>
    <mergeCell ref="B264:E264"/>
    <mergeCell ref="B281:E281"/>
    <mergeCell ref="B269:E269"/>
    <mergeCell ref="B273:E273"/>
    <mergeCell ref="B283:E283"/>
    <mergeCell ref="B270:E270"/>
    <mergeCell ref="B272:E272"/>
    <mergeCell ref="B833:E833"/>
    <mergeCell ref="B818:E818"/>
    <mergeCell ref="B819:E819"/>
    <mergeCell ref="B821:E821"/>
    <mergeCell ref="B858:E858"/>
    <mergeCell ref="B850:E850"/>
    <mergeCell ref="B660:E660"/>
    <mergeCell ref="B661:E661"/>
    <mergeCell ref="B719:E719"/>
    <mergeCell ref="B723:E723"/>
    <mergeCell ref="B725:E725"/>
    <mergeCell ref="B716:E716"/>
    <mergeCell ref="A717:J717"/>
    <mergeCell ref="B701:E701"/>
    <mergeCell ref="B718:E718"/>
    <mergeCell ref="B712:E712"/>
    <mergeCell ref="B856:E856"/>
    <mergeCell ref="B852:E852"/>
    <mergeCell ref="B853:E853"/>
    <mergeCell ref="A828:J828"/>
    <mergeCell ref="B826:E826"/>
    <mergeCell ref="B823:E823"/>
    <mergeCell ref="A714:J714"/>
    <mergeCell ref="B815:E815"/>
    <mergeCell ref="B824:E824"/>
    <mergeCell ref="B797:E797"/>
    <mergeCell ref="B810:E810"/>
    <mergeCell ref="B812:E812"/>
    <mergeCell ref="B18:E18"/>
    <mergeCell ref="B147:E147"/>
    <mergeCell ref="B20:E20"/>
    <mergeCell ref="B17:E17"/>
    <mergeCell ref="B21:E21"/>
    <mergeCell ref="B25:E25"/>
    <mergeCell ref="B155:E155"/>
    <mergeCell ref="A123:J123"/>
    <mergeCell ref="B75:E75"/>
    <mergeCell ref="B19:E19"/>
    <mergeCell ref="B67:E67"/>
    <mergeCell ref="B125:E125"/>
    <mergeCell ref="B65:E65"/>
    <mergeCell ref="B76:E76"/>
    <mergeCell ref="B85:E85"/>
    <mergeCell ref="B109:E109"/>
    <mergeCell ref="B92:E92"/>
    <mergeCell ref="B106:E106"/>
    <mergeCell ref="B114:E114"/>
    <mergeCell ref="B113:E113"/>
    <mergeCell ref="B986:E986"/>
    <mergeCell ref="B985:E985"/>
    <mergeCell ref="B881:E881"/>
    <mergeCell ref="B867:E867"/>
    <mergeCell ref="B868:E868"/>
    <mergeCell ref="B880:E880"/>
    <mergeCell ref="B973:E973"/>
    <mergeCell ref="A869:J869"/>
    <mergeCell ref="B864:E864"/>
    <mergeCell ref="B871:E871"/>
    <mergeCell ref="B865:E865"/>
    <mergeCell ref="B967:E967"/>
    <mergeCell ref="B879:E879"/>
    <mergeCell ref="B873:E873"/>
    <mergeCell ref="B948:E948"/>
    <mergeCell ref="B874:E874"/>
    <mergeCell ref="B875:E875"/>
    <mergeCell ref="B878:E878"/>
    <mergeCell ref="B898:E898"/>
    <mergeCell ref="B962:E962"/>
    <mergeCell ref="B866:E866"/>
    <mergeCell ref="B892:E892"/>
    <mergeCell ref="B891:E891"/>
    <mergeCell ref="B966:E966"/>
    <mergeCell ref="B98:E98"/>
    <mergeCell ref="B104:E104"/>
    <mergeCell ref="A112:J112"/>
    <mergeCell ref="B107:E107"/>
    <mergeCell ref="B159:E159"/>
    <mergeCell ref="B121:E121"/>
    <mergeCell ref="B129:E129"/>
    <mergeCell ref="B151:E151"/>
    <mergeCell ref="B150:E150"/>
    <mergeCell ref="B146:E146"/>
    <mergeCell ref="B117:E117"/>
    <mergeCell ref="B119:E119"/>
    <mergeCell ref="B135:E135"/>
    <mergeCell ref="B149:E149"/>
    <mergeCell ref="A158:J158"/>
    <mergeCell ref="B116:E116"/>
    <mergeCell ref="B157:E157"/>
    <mergeCell ref="B156:E156"/>
    <mergeCell ref="B148:E148"/>
    <mergeCell ref="B154:E154"/>
    <mergeCell ref="B132:E132"/>
    <mergeCell ref="B133:E133"/>
    <mergeCell ref="B143:E143"/>
    <mergeCell ref="B144:E144"/>
    <mergeCell ref="B137:E137"/>
    <mergeCell ref="B142:E142"/>
    <mergeCell ref="B138:E138"/>
    <mergeCell ref="B141:E141"/>
    <mergeCell ref="B134:E134"/>
    <mergeCell ref="B126:E126"/>
    <mergeCell ref="B124:E124"/>
    <mergeCell ref="B120:E120"/>
    <mergeCell ref="B160:E160"/>
    <mergeCell ref="B139:E139"/>
    <mergeCell ref="B140:E140"/>
    <mergeCell ref="B145:E145"/>
    <mergeCell ref="B171:E171"/>
    <mergeCell ref="B169:E169"/>
    <mergeCell ref="B238:E238"/>
    <mergeCell ref="B239:E239"/>
    <mergeCell ref="B237:E237"/>
    <mergeCell ref="B178:E178"/>
    <mergeCell ref="B182:E182"/>
    <mergeCell ref="B180:E180"/>
    <mergeCell ref="B176:E176"/>
    <mergeCell ref="B175:E175"/>
    <mergeCell ref="B197:E197"/>
    <mergeCell ref="B183:E183"/>
    <mergeCell ref="B184:E184"/>
    <mergeCell ref="B185:E185"/>
    <mergeCell ref="B186:E186"/>
    <mergeCell ref="B195:E195"/>
    <mergeCell ref="B206:E206"/>
    <mergeCell ref="B227:E227"/>
    <mergeCell ref="B198:E198"/>
    <mergeCell ref="B230:E230"/>
    <mergeCell ref="B179:E179"/>
    <mergeCell ref="B208:E208"/>
    <mergeCell ref="B205:E205"/>
    <mergeCell ref="B217:E217"/>
    <mergeCell ref="B601:E601"/>
    <mergeCell ref="B497:E497"/>
    <mergeCell ref="B689:E689"/>
    <mergeCell ref="B539:E539"/>
    <mergeCell ref="B638:E638"/>
    <mergeCell ref="B527:E527"/>
    <mergeCell ref="B279:E279"/>
    <mergeCell ref="B215:E215"/>
    <mergeCell ref="B232:E232"/>
    <mergeCell ref="B597:E597"/>
    <mergeCell ref="B651:E651"/>
    <mergeCell ref="B646:E646"/>
    <mergeCell ref="B282:E282"/>
    <mergeCell ref="B441:E441"/>
    <mergeCell ref="B442:E442"/>
    <mergeCell ref="B517:E517"/>
    <mergeCell ref="B453:E453"/>
    <mergeCell ref="B459:E459"/>
    <mergeCell ref="B492:E492"/>
    <mergeCell ref="B514:E514"/>
    <mergeCell ref="B513:E513"/>
    <mergeCell ref="B466:E466"/>
    <mergeCell ref="B460:E460"/>
    <mergeCell ref="B474:E474"/>
    <mergeCell ref="B275:E275"/>
    <mergeCell ref="B501:E501"/>
    <mergeCell ref="B653:E653"/>
    <mergeCell ref="B681:E681"/>
    <mergeCell ref="B680:E680"/>
    <mergeCell ref="B676:E676"/>
    <mergeCell ref="B677:E677"/>
    <mergeCell ref="B669:E669"/>
    <mergeCell ref="A658:J658"/>
    <mergeCell ref="B670:E670"/>
    <mergeCell ref="B662:E662"/>
    <mergeCell ref="B655:E655"/>
    <mergeCell ref="B533:E533"/>
    <mergeCell ref="B534:E534"/>
    <mergeCell ref="B532:E532"/>
    <mergeCell ref="B529:E529"/>
    <mergeCell ref="B544:E544"/>
    <mergeCell ref="B543:E543"/>
    <mergeCell ref="B547:E547"/>
    <mergeCell ref="B550:E550"/>
    <mergeCell ref="B549:E549"/>
    <mergeCell ref="B530:E530"/>
    <mergeCell ref="B672:E672"/>
    <mergeCell ref="B671:E671"/>
    <mergeCell ref="A795:J795"/>
    <mergeCell ref="B757:E757"/>
    <mergeCell ref="B756:E756"/>
    <mergeCell ref="B747:E747"/>
    <mergeCell ref="B741:E741"/>
    <mergeCell ref="B768:E768"/>
    <mergeCell ref="B769:E769"/>
    <mergeCell ref="B765:E765"/>
    <mergeCell ref="B751:E751"/>
    <mergeCell ref="B752:E752"/>
    <mergeCell ref="B758:E758"/>
    <mergeCell ref="B754:E754"/>
    <mergeCell ref="B759:E759"/>
    <mergeCell ref="B760:E760"/>
    <mergeCell ref="B743:E743"/>
    <mergeCell ref="B742:E742"/>
    <mergeCell ref="B786:E786"/>
    <mergeCell ref="B779:E779"/>
    <mergeCell ref="B772:E772"/>
    <mergeCell ref="B780:E780"/>
    <mergeCell ref="B782:E782"/>
    <mergeCell ref="B773:E773"/>
    <mergeCell ref="B774:E774"/>
    <mergeCell ref="B775:E775"/>
    <mergeCell ref="B22:E22"/>
    <mergeCell ref="B23:E23"/>
    <mergeCell ref="B122:E122"/>
    <mergeCell ref="B102:E102"/>
    <mergeCell ref="B127:E127"/>
    <mergeCell ref="B181:E181"/>
    <mergeCell ref="B152:E152"/>
    <mergeCell ref="B105:E105"/>
    <mergeCell ref="B99:E99"/>
    <mergeCell ref="B69:E69"/>
    <mergeCell ref="B108:E108"/>
    <mergeCell ref="B72:E72"/>
    <mergeCell ref="B153:E153"/>
    <mergeCell ref="B136:E136"/>
    <mergeCell ref="B128:E128"/>
    <mergeCell ref="B118:E118"/>
    <mergeCell ref="B49:E49"/>
    <mergeCell ref="B51:E51"/>
    <mergeCell ref="B58:E58"/>
    <mergeCell ref="B81:E81"/>
    <mergeCell ref="B70:E70"/>
    <mergeCell ref="B71:E71"/>
    <mergeCell ref="B78:E78"/>
    <mergeCell ref="B89:E89"/>
    <mergeCell ref="B250:E250"/>
    <mergeCell ref="B231:E231"/>
    <mergeCell ref="B246:E246"/>
    <mergeCell ref="B244:E244"/>
    <mergeCell ref="B245:E245"/>
    <mergeCell ref="B223:E223"/>
    <mergeCell ref="B229:E229"/>
    <mergeCell ref="B233:E233"/>
    <mergeCell ref="B242:E242"/>
    <mergeCell ref="B249:E249"/>
    <mergeCell ref="B240:E240"/>
    <mergeCell ref="B212:E212"/>
    <mergeCell ref="B220:E220"/>
    <mergeCell ref="B219:E219"/>
    <mergeCell ref="B236:E236"/>
    <mergeCell ref="B234:E234"/>
    <mergeCell ref="B235:E235"/>
    <mergeCell ref="B216:E216"/>
    <mergeCell ref="B211:E211"/>
    <mergeCell ref="B207:E207"/>
    <mergeCell ref="B226:E226"/>
    <mergeCell ref="B210:E210"/>
    <mergeCell ref="A295:J295"/>
    <mergeCell ref="B300:E300"/>
    <mergeCell ref="B312:E312"/>
    <mergeCell ref="B317:E317"/>
    <mergeCell ref="B301:E301"/>
    <mergeCell ref="B326:E326"/>
    <mergeCell ref="B296:E296"/>
    <mergeCell ref="B321:E321"/>
    <mergeCell ref="B325:E325"/>
    <mergeCell ref="B308:E308"/>
    <mergeCell ref="B322:E322"/>
    <mergeCell ref="B302:E302"/>
    <mergeCell ref="B324:E324"/>
    <mergeCell ref="B323:E323"/>
    <mergeCell ref="B320:E320"/>
    <mergeCell ref="B299:E299"/>
    <mergeCell ref="B303:E303"/>
    <mergeCell ref="B315:E315"/>
    <mergeCell ref="B257:E257"/>
    <mergeCell ref="B255:E255"/>
    <mergeCell ref="B248:E248"/>
    <mergeCell ref="B241:E241"/>
    <mergeCell ref="B280:E280"/>
    <mergeCell ref="B291:E291"/>
    <mergeCell ref="B292:E292"/>
    <mergeCell ref="B289:E289"/>
    <mergeCell ref="B262:E262"/>
    <mergeCell ref="B266:E266"/>
    <mergeCell ref="B278:E278"/>
    <mergeCell ref="B286:E286"/>
    <mergeCell ref="B247:E247"/>
    <mergeCell ref="A251:J251"/>
    <mergeCell ref="B253:E253"/>
    <mergeCell ref="B254:E254"/>
    <mergeCell ref="B260:E260"/>
    <mergeCell ref="B267:E267"/>
    <mergeCell ref="B268:E268"/>
    <mergeCell ref="B274:E274"/>
    <mergeCell ref="B276:E276"/>
    <mergeCell ref="B265:E265"/>
    <mergeCell ref="B271:E271"/>
    <mergeCell ref="B277:E277"/>
    <mergeCell ref="A252:J252"/>
    <mergeCell ref="B256:E256"/>
    <mergeCell ref="B433:E433"/>
    <mergeCell ref="B413:E413"/>
    <mergeCell ref="B396:E396"/>
    <mergeCell ref="B394:E394"/>
    <mergeCell ref="B427:E427"/>
    <mergeCell ref="B407:E407"/>
    <mergeCell ref="B405:E405"/>
    <mergeCell ref="B374:E374"/>
    <mergeCell ref="B375:E375"/>
    <mergeCell ref="B419:E419"/>
    <mergeCell ref="B429:E429"/>
    <mergeCell ref="B397:E397"/>
    <mergeCell ref="B398:E398"/>
    <mergeCell ref="B399:E399"/>
    <mergeCell ref="B400:E400"/>
    <mergeCell ref="B423:E423"/>
    <mergeCell ref="B410:E410"/>
    <mergeCell ref="B411:E411"/>
    <mergeCell ref="B402:E402"/>
    <mergeCell ref="B259:E259"/>
    <mergeCell ref="B263:E263"/>
    <mergeCell ref="B395:E395"/>
    <mergeCell ref="B389:E389"/>
    <mergeCell ref="B391:E391"/>
    <mergeCell ref="B388:E388"/>
    <mergeCell ref="B385:E385"/>
    <mergeCell ref="B350:E350"/>
    <mergeCell ref="B368:E368"/>
    <mergeCell ref="B393:E393"/>
    <mergeCell ref="B364:E364"/>
    <mergeCell ref="B359:E359"/>
    <mergeCell ref="B386:E386"/>
    <mergeCell ref="B387:E387"/>
    <mergeCell ref="B365:E365"/>
    <mergeCell ref="B378:E378"/>
    <mergeCell ref="B361:E361"/>
    <mergeCell ref="B362:E362"/>
    <mergeCell ref="B356:E356"/>
    <mergeCell ref="B355:E355"/>
    <mergeCell ref="B369:E369"/>
    <mergeCell ref="B360:E360"/>
    <mergeCell ref="B353:E353"/>
    <mergeCell ref="B354:E354"/>
    <mergeCell ref="B373:E373"/>
    <mergeCell ref="B366:E366"/>
    <mergeCell ref="B380:E380"/>
    <mergeCell ref="B409:E409"/>
    <mergeCell ref="A430:J430"/>
    <mergeCell ref="B426:E426"/>
    <mergeCell ref="B418:E418"/>
    <mergeCell ref="B422:E422"/>
    <mergeCell ref="B416:E416"/>
    <mergeCell ref="B437:E437"/>
    <mergeCell ref="B432:E432"/>
    <mergeCell ref="B420:E420"/>
    <mergeCell ref="B414:E414"/>
    <mergeCell ref="B415:E415"/>
    <mergeCell ref="B417:E417"/>
    <mergeCell ref="B553:E553"/>
    <mergeCell ref="B555:E555"/>
    <mergeCell ref="B537:E537"/>
    <mergeCell ref="B535:E535"/>
    <mergeCell ref="B445:E445"/>
    <mergeCell ref="B444:E444"/>
    <mergeCell ref="A438:J438"/>
    <mergeCell ref="B412:E412"/>
    <mergeCell ref="B424:E424"/>
    <mergeCell ref="B536:E536"/>
    <mergeCell ref="B449:E449"/>
    <mergeCell ref="B448:E448"/>
    <mergeCell ref="B478:E478"/>
    <mergeCell ref="B490:E490"/>
    <mergeCell ref="B477:E477"/>
    <mergeCell ref="B489:E489"/>
    <mergeCell ref="B451:E451"/>
    <mergeCell ref="B458:E458"/>
    <mergeCell ref="B455:E455"/>
    <mergeCell ref="B454:E454"/>
    <mergeCell ref="B452:E452"/>
    <mergeCell ref="B457:E457"/>
    <mergeCell ref="A483:J483"/>
    <mergeCell ref="B484:E484"/>
    <mergeCell ref="B519:E519"/>
    <mergeCell ref="B516:E516"/>
    <mergeCell ref="B506:E506"/>
    <mergeCell ref="B504:E504"/>
    <mergeCell ref="B523:E523"/>
    <mergeCell ref="B525:E525"/>
    <mergeCell ref="B503:E503"/>
    <mergeCell ref="B526:E526"/>
    <mergeCell ref="B520:E520"/>
    <mergeCell ref="B521:E521"/>
    <mergeCell ref="B512:E512"/>
    <mergeCell ref="B524:E524"/>
    <mergeCell ref="B518:E518"/>
    <mergeCell ref="B515:E515"/>
    <mergeCell ref="B509:E509"/>
    <mergeCell ref="B508:E508"/>
    <mergeCell ref="B505:E505"/>
    <mergeCell ref="B511:E511"/>
    <mergeCell ref="B522:E522"/>
    <mergeCell ref="B510:E510"/>
    <mergeCell ref="A556:J556"/>
    <mergeCell ref="B540:E540"/>
    <mergeCell ref="B546:E546"/>
    <mergeCell ref="B557:E557"/>
    <mergeCell ref="B578:E578"/>
    <mergeCell ref="B566:E566"/>
    <mergeCell ref="B567:E567"/>
    <mergeCell ref="B568:E568"/>
    <mergeCell ref="B569:E569"/>
    <mergeCell ref="B558:E558"/>
    <mergeCell ref="B563:E563"/>
    <mergeCell ref="B576:E576"/>
    <mergeCell ref="B570:E570"/>
    <mergeCell ref="B562:E562"/>
    <mergeCell ref="B571:E571"/>
    <mergeCell ref="B577:E577"/>
    <mergeCell ref="B564:E564"/>
    <mergeCell ref="B565:E565"/>
    <mergeCell ref="B572:E572"/>
    <mergeCell ref="B574:E574"/>
    <mergeCell ref="B560:E560"/>
    <mergeCell ref="B559:E559"/>
    <mergeCell ref="B554:E554"/>
    <mergeCell ref="B541:E541"/>
    <mergeCell ref="B552:E552"/>
    <mergeCell ref="B542:E542"/>
    <mergeCell ref="B538:E538"/>
    <mergeCell ref="B545:E545"/>
    <mergeCell ref="B643:E643"/>
    <mergeCell ref="B624:E624"/>
    <mergeCell ref="B602:E602"/>
    <mergeCell ref="B641:E641"/>
    <mergeCell ref="B604:E604"/>
    <mergeCell ref="B617:E617"/>
    <mergeCell ref="B614:E614"/>
    <mergeCell ref="B632:E632"/>
    <mergeCell ref="A606:J606"/>
    <mergeCell ref="B612:E612"/>
    <mergeCell ref="B615:E615"/>
    <mergeCell ref="B605:E605"/>
    <mergeCell ref="B636:E636"/>
    <mergeCell ref="B613:E613"/>
    <mergeCell ref="A611:J611"/>
    <mergeCell ref="B639:E639"/>
    <mergeCell ref="B561:E561"/>
    <mergeCell ref="A603:J603"/>
    <mergeCell ref="B640:E640"/>
    <mergeCell ref="B635:E635"/>
    <mergeCell ref="B733:E733"/>
    <mergeCell ref="B735:E735"/>
    <mergeCell ref="B776:E776"/>
    <mergeCell ref="B777:E777"/>
    <mergeCell ref="B778:E778"/>
    <mergeCell ref="B783:E783"/>
    <mergeCell ref="B729:E729"/>
    <mergeCell ref="B739:E739"/>
    <mergeCell ref="B734:E734"/>
    <mergeCell ref="B740:E740"/>
    <mergeCell ref="B737:E737"/>
    <mergeCell ref="B736:E736"/>
    <mergeCell ref="B732:E732"/>
    <mergeCell ref="B730:E730"/>
    <mergeCell ref="B781:E781"/>
    <mergeCell ref="B763:E763"/>
    <mergeCell ref="B764:E764"/>
    <mergeCell ref="B762:E762"/>
    <mergeCell ref="B738:E738"/>
    <mergeCell ref="B607:E607"/>
    <mergeCell ref="B707:E707"/>
    <mergeCell ref="B668:E668"/>
    <mergeCell ref="B679:E679"/>
    <mergeCell ref="B656:E656"/>
    <mergeCell ref="B697:E697"/>
    <mergeCell ref="B686:E686"/>
    <mergeCell ref="B684:E684"/>
    <mergeCell ref="B687:E687"/>
    <mergeCell ref="B688:E688"/>
    <mergeCell ref="A675:J675"/>
    <mergeCell ref="B673:E673"/>
    <mergeCell ref="B693:E693"/>
    <mergeCell ref="B699:E699"/>
    <mergeCell ref="B678:E678"/>
    <mergeCell ref="B690:E690"/>
    <mergeCell ref="B648:E648"/>
    <mergeCell ref="B694:E694"/>
    <mergeCell ref="B659:E659"/>
    <mergeCell ref="B620:E620"/>
    <mergeCell ref="B700:E700"/>
    <mergeCell ref="B637:E637"/>
    <mergeCell ref="B665:E665"/>
    <mergeCell ref="B657:E657"/>
    <mergeCell ref="B710:E710"/>
    <mergeCell ref="B685:E685"/>
    <mergeCell ref="A692:J692"/>
    <mergeCell ref="B642:E642"/>
    <mergeCell ref="B652:E652"/>
    <mergeCell ref="B666:E666"/>
    <mergeCell ref="B667:E667"/>
    <mergeCell ref="B682:E682"/>
    <mergeCell ref="B695:E695"/>
    <mergeCell ref="B647:E647"/>
    <mergeCell ref="B691:E691"/>
    <mergeCell ref="B633:E633"/>
    <mergeCell ref="B384:E384"/>
    <mergeCell ref="B379:E379"/>
    <mergeCell ref="B785:E785"/>
    <mergeCell ref="B704:E704"/>
    <mergeCell ref="B713:E713"/>
    <mergeCell ref="B696:E696"/>
    <mergeCell ref="B698:E698"/>
    <mergeCell ref="B621:E621"/>
    <mergeCell ref="B616:E616"/>
    <mergeCell ref="B629:E629"/>
    <mergeCell ref="B630:E630"/>
    <mergeCell ref="B631:E631"/>
    <mergeCell ref="B622:E622"/>
    <mergeCell ref="B619:E619"/>
    <mergeCell ref="B645:E645"/>
    <mergeCell ref="A623:J623"/>
    <mergeCell ref="B654:E654"/>
    <mergeCell ref="B664:E664"/>
    <mergeCell ref="B715:E715"/>
    <mergeCell ref="B706:E706"/>
    <mergeCell ref="B724:E724"/>
    <mergeCell ref="B728:E728"/>
    <mergeCell ref="B711:E711"/>
    <mergeCell ref="B580:E580"/>
    <mergeCell ref="B579:E579"/>
    <mergeCell ref="B649:E649"/>
    <mergeCell ref="B583:E583"/>
    <mergeCell ref="B595:E595"/>
    <mergeCell ref="B599:E599"/>
    <mergeCell ref="B598:E598"/>
    <mergeCell ref="B589:E589"/>
    <mergeCell ref="B590:E590"/>
    <mergeCell ref="B591:E591"/>
    <mergeCell ref="B608:E608"/>
    <mergeCell ref="B634:E634"/>
    <mergeCell ref="B627:E627"/>
    <mergeCell ref="B628:E628"/>
    <mergeCell ref="B586:E586"/>
    <mergeCell ref="A588:J588"/>
    <mergeCell ref="B584:E584"/>
    <mergeCell ref="B593:E593"/>
    <mergeCell ref="B592:E592"/>
    <mergeCell ref="B585:E585"/>
    <mergeCell ref="B594:E594"/>
    <mergeCell ref="B587:E587"/>
    <mergeCell ref="B596:E596"/>
    <mergeCell ref="B626:E626"/>
    <mergeCell ref="B345:E345"/>
    <mergeCell ref="B335:E335"/>
    <mergeCell ref="B309:E309"/>
    <mergeCell ref="B314:E314"/>
    <mergeCell ref="B330:E330"/>
    <mergeCell ref="B331:E331"/>
    <mergeCell ref="B336:E336"/>
    <mergeCell ref="B327:E327"/>
    <mergeCell ref="B338:D338"/>
    <mergeCell ref="B332:E332"/>
    <mergeCell ref="B328:E328"/>
    <mergeCell ref="B344:E344"/>
    <mergeCell ref="B337:E337"/>
    <mergeCell ref="B310:E310"/>
    <mergeCell ref="B311:E311"/>
    <mergeCell ref="B333:E333"/>
    <mergeCell ref="A329:J329"/>
    <mergeCell ref="B319:E319"/>
    <mergeCell ref="B339:D339"/>
    <mergeCell ref="B340:D340"/>
    <mergeCell ref="B341:D341"/>
    <mergeCell ref="B342:D342"/>
    <mergeCell ref="B343:D343"/>
    <mergeCell ref="B91:E91"/>
    <mergeCell ref="B77:E77"/>
    <mergeCell ref="B79:E79"/>
    <mergeCell ref="B115:E115"/>
    <mergeCell ref="B80:E80"/>
    <mergeCell ref="B60:E60"/>
    <mergeCell ref="B392:E392"/>
    <mergeCell ref="B428:E428"/>
    <mergeCell ref="B377:E377"/>
    <mergeCell ref="B370:E370"/>
    <mergeCell ref="B381:E381"/>
    <mergeCell ref="B367:E367"/>
    <mergeCell ref="B376:E376"/>
    <mergeCell ref="B371:E371"/>
    <mergeCell ref="B372:E372"/>
    <mergeCell ref="B258:E258"/>
    <mergeCell ref="B363:E363"/>
    <mergeCell ref="B351:E351"/>
    <mergeCell ref="B352:E352"/>
    <mergeCell ref="B357:E357"/>
    <mergeCell ref="B358:E358"/>
    <mergeCell ref="B294:E294"/>
    <mergeCell ref="B261:E261"/>
    <mergeCell ref="B346:E346"/>
    <mergeCell ref="B88:E88"/>
    <mergeCell ref="B84:E84"/>
    <mergeCell ref="B83:E83"/>
    <mergeCell ref="B57:E57"/>
    <mergeCell ref="B56:E56"/>
    <mergeCell ref="B54:E54"/>
    <mergeCell ref="B55:E55"/>
    <mergeCell ref="B61:E61"/>
    <mergeCell ref="B62:E62"/>
    <mergeCell ref="B59:E59"/>
    <mergeCell ref="B86:E86"/>
    <mergeCell ref="B64:E64"/>
    <mergeCell ref="B82:E82"/>
    <mergeCell ref="B87:E87"/>
    <mergeCell ref="B791:E791"/>
    <mergeCell ref="B792:E792"/>
    <mergeCell ref="B787:E787"/>
    <mergeCell ref="B788:E788"/>
    <mergeCell ref="B789:E789"/>
    <mergeCell ref="B790:E790"/>
    <mergeCell ref="B793:E793"/>
    <mergeCell ref="B784:E784"/>
    <mergeCell ref="B446:E446"/>
    <mergeCell ref="B447:E447"/>
    <mergeCell ref="B471:E471"/>
    <mergeCell ref="B479:E479"/>
    <mergeCell ref="B473:E473"/>
    <mergeCell ref="B456:E456"/>
    <mergeCell ref="B465:E465"/>
    <mergeCell ref="B573:E573"/>
    <mergeCell ref="B644:E644"/>
    <mergeCell ref="B581:E581"/>
    <mergeCell ref="B582:E582"/>
    <mergeCell ref="B761:E761"/>
    <mergeCell ref="B674:E674"/>
    <mergeCell ref="B476:E476"/>
    <mergeCell ref="B618:E618"/>
    <mergeCell ref="B625:E625"/>
    <mergeCell ref="B976:E976"/>
    <mergeCell ref="B29:E29"/>
    <mergeCell ref="B196:E196"/>
    <mergeCell ref="B946:E946"/>
    <mergeCell ref="B947:E947"/>
    <mergeCell ref="B610:E610"/>
    <mergeCell ref="B316:E316"/>
    <mergeCell ref="B318:E318"/>
    <mergeCell ref="B720:E720"/>
    <mergeCell ref="B721:E721"/>
    <mergeCell ref="B746:E746"/>
    <mergeCell ref="B63:E63"/>
    <mergeCell ref="B73:E73"/>
    <mergeCell ref="B74:E74"/>
    <mergeCell ref="B110:E110"/>
    <mergeCell ref="B95:E95"/>
    <mergeCell ref="B96:E96"/>
    <mergeCell ref="B97:E97"/>
    <mergeCell ref="B435:E435"/>
    <mergeCell ref="B390:E390"/>
    <mergeCell ref="B382:E382"/>
    <mergeCell ref="B401:E401"/>
    <mergeCell ref="B383:E383"/>
    <mergeCell ref="B794:E794"/>
  </mergeCells>
  <phoneticPr fontId="11" type="noConversion"/>
  <hyperlinks>
    <hyperlink ref="B698:E698" r:id="rId1" display="Петля форт. ПН-5-40 (бел) Н."/>
    <hyperlink ref="B19:E19" r:id="rId2" display="Завертка ручка Р-1 полим. К."/>
    <hyperlink ref="B24:E24" r:id="rId3" display="Завертка форточная ЗФ 2 цинк К."/>
    <hyperlink ref="B12:E12" r:id="rId4" display="Завертка ручка ЗР 2-1 (полим) Фрегат"/>
    <hyperlink ref="B13:E13" r:id="rId5" display="Завертка ручка Р-1 (цинк) Тула"/>
    <hyperlink ref="B14:E14" r:id="rId6" display="Завертка ручка Р-1 (никель)"/>
    <hyperlink ref="B15:E15" r:id="rId7" display="Завертка ручка Р1 (белая) Прима"/>
    <hyperlink ref="B16:E16" r:id="rId8" display="Завертка ручка Р1 (бронза) Прима"/>
    <hyperlink ref="B17:E17" r:id="rId9" display="Завертка ручка Р1 (золото) Прима"/>
    <hyperlink ref="B18:E18" r:id="rId10" display="Завертка ручка Р1 (хром) Прима"/>
    <hyperlink ref="B20:E20" r:id="rId11" display="Завертка форточная ЗФ (никель)"/>
    <hyperlink ref="B21:E21" r:id="rId12" display="Завертка форточная ЗФ (цинк) Ликчел"/>
    <hyperlink ref="B26:E26" r:id="rId13" display="Ручка для пластиковых окон "/>
    <hyperlink ref="A11:J11" r:id="rId14" display="Завертки оконные"/>
    <hyperlink ref="B34:E34" r:id="rId15" display="Задвижка воротная ЗТ-150 медь."/>
    <hyperlink ref="B35:E35" r:id="rId16" display="Задвижка воротная ЗТ-150 бр."/>
    <hyperlink ref="A251:J251" r:id="rId17" display="Крепежная фурнитура"/>
    <hyperlink ref="A717:J717" r:id="rId18" display="Проушины и др."/>
    <hyperlink ref="A158:J158" r:id="rId19" display="Кронштейны"/>
    <hyperlink ref="A430:J430" r:id="rId20" display="Петли"/>
    <hyperlink ref="A749:J749" r:id="rId21" display="Дверные ручки"/>
    <hyperlink ref="A869:J869" r:id="rId22" display="Вентиляционные решётки"/>
    <hyperlink ref="B33:E33" r:id="rId23" display="Задвижка воротная ЗТ-150 сер."/>
    <hyperlink ref="B32:E32" r:id="rId24" display="Задвижка воротная ЗТ-150 цинк"/>
    <hyperlink ref="A112:J112" r:id="rId25" display="Дверные накладки"/>
    <hyperlink ref="A123:J123" r:id="rId26" display="Шпингалеты"/>
    <hyperlink ref="A252:J252" r:id="rId27" display="Мебельные уголки"/>
    <hyperlink ref="A295:J295" r:id="rId28" display="Мебельная фурнитура"/>
    <hyperlink ref="A329:J329" r:id="rId29" display="Перфорированный крепеж"/>
    <hyperlink ref="A750:J750" r:id="rId30" display="Ручки деревянные "/>
    <hyperlink ref="A795:J795" r:id="rId31" display="Ручки кнопки"/>
    <hyperlink ref="A828:J828" r:id="rId32" display="Ручки скобы"/>
    <hyperlink ref="A859:J859" r:id="rId33" display="Ручки откидные"/>
    <hyperlink ref="A714:J714" r:id="rId34" display="Петли четырёхшарнирные "/>
    <hyperlink ref="A692:J692" r:id="rId35" display="Петли форточные"/>
    <hyperlink ref="A606:J606" r:id="rId36" display="Петли рояльные"/>
    <hyperlink ref="A461:J461" r:id="rId37" display="Петли дверные"/>
    <hyperlink ref="A438:J438" r:id="rId38" display="Петли гаражные"/>
    <hyperlink ref="A431:J431" r:id="rId39" display="Петли ввертные"/>
    <hyperlink ref="A977:J977" r:id="rId40" display="Прочее"/>
    <hyperlink ref="A965:J965" r:id="rId41" display="Дверные пружины "/>
    <hyperlink ref="A952:J952" r:id="rId42" display="Мебельные опоры"/>
    <hyperlink ref="A941:J941" r:id="rId43" display="Дверные крючки "/>
    <hyperlink ref="A31:J31" r:id="rId44" display="Задвижки"/>
    <hyperlink ref="K7" r:id="rId45"/>
    <hyperlink ref="A30:J30" r:id="rId46" display="Задвижки, накладки, шпингалеты"/>
    <hyperlink ref="A462:J462" r:id="rId47" display="Цинк"/>
    <hyperlink ref="A483:J483" r:id="rId48" display="Полимер"/>
    <hyperlink ref="A556:J556" r:id="rId49" display="Универсальные"/>
    <hyperlink ref="A588:J588" r:id="rId50" display="Оксид"/>
    <hyperlink ref="A603:J603" r:id="rId51" display="Никель"/>
    <hyperlink ref="B22:E22" r:id="rId52" display="Завертка форточная ЗФ 1 цинк К."/>
    <hyperlink ref="B23:E23" r:id="rId53" display="Завертка форточная ЗФ 2 полимер  К."/>
    <hyperlink ref="B27:E27" r:id="rId54" display="Ручка литая оконная РО-1 антик медь"/>
    <hyperlink ref="B28:E28" r:id="rId55" display="Ручка литая оконная РО-1 белая"/>
    <hyperlink ref="B25:E25" r:id="rId56" display="Ручка с накладкой Р1 бел. Н"/>
    <hyperlink ref="B578:E578" r:id="rId57" display="Петля Escur 100х70х2,5 хром CPS"/>
    <hyperlink ref="B581:E581" r:id="rId58" display="Петля Escur 100х70х2,5 бронза AB"/>
    <hyperlink ref="B582:E582" r:id="rId59" display="Петля Escur 120х80х2,5 хром CPS"/>
    <hyperlink ref="B583:E583" r:id="rId60" display="Петля Escur 120х80х2,5 медь AC BB"/>
    <hyperlink ref="B584:E584" r:id="rId61" display="Петля Escur 120х80х2,5 золото BPP BB"/>
    <hyperlink ref="B579:E579" r:id="rId62" display="Петля Escur 100х70х2,5 золото с короной BPP"/>
    <hyperlink ref="B580:E580" r:id="rId63" display="Петля Escur 100х70х2,5 золото 2BB BPP"/>
    <hyperlink ref="B694:E694" r:id="rId64" display="Петля форточная ПН-40 медь БЕЛ."/>
    <hyperlink ref="B695:E695" r:id="rId65" display="Петля форточная ПН-60 белая БЕЛ."/>
    <hyperlink ref="B696:E696" r:id="rId66" display="Петля форточная ПН-60 медь БЕЛ."/>
    <hyperlink ref="B693:E693" r:id="rId67" display="Петля форточная ПН-40 белая БЕЛ."/>
    <hyperlink ref="B697:E697" r:id="rId68" display="Петля накладная ПН-80 цинк БЕЛ."/>
    <hyperlink ref="B52:E52" r:id="rId69" display="Задвижка гаражная ЗГ-320 с ручкой"/>
    <hyperlink ref="B53:E53" r:id="rId70" display="Задвижка гаражная ЗГ-500 с ручкой"/>
    <hyperlink ref="B54:E54" r:id="rId71" display="Задвижка дверная ЗД-01 белая"/>
    <hyperlink ref="B55:E55" r:id="rId72" display="Задвижка дверная ЗД-01 бронза"/>
    <hyperlink ref="B56:E56" r:id="rId73" display="Задвижка дверная ЗД-01 золото"/>
    <hyperlink ref="B57:E57" r:id="rId74" display="Задвижка дверная ЗД-01 серебро"/>
    <hyperlink ref="B58:E58" r:id="rId75" display="Задвижка дверная ЗД-02 полим."/>
    <hyperlink ref="B62:E62" r:id="rId76" display="Задвижка дверная ЗД-02  цинк"/>
    <hyperlink ref="B65:E65" r:id="rId77" display="Задвижка дверная ЗД-06 полим."/>
    <hyperlink ref="B69:E69" r:id="rId78" display="Задвижка дверная ЗД-07 полим."/>
    <hyperlink ref="B82:E82" r:id="rId79" display="Задвижка накладная ЗТ цинк. К."/>
    <hyperlink ref="B83:E83" r:id="rId80" display="Задвижка накладная ЗТ-1 цинк. К."/>
    <hyperlink ref="B85:E85" r:id="rId81" display="Задвижка накладная ЗТ-12-ОР цинк"/>
    <hyperlink ref="B86:E86" r:id="rId82" display="Задвижка накладная ЗТ-12-ОР цинк мал."/>
    <hyperlink ref="B87:E87" r:id="rId83" display="Задвижка накладная ЗТ-3 цинк. К."/>
    <hyperlink ref="B98:E98" r:id="rId84" display="Задвижка ШП-100 под висячий замок, белая"/>
    <hyperlink ref="B99:E99" r:id="rId85" display="Задвижка ШП-100 под висячий замок, коричневая"/>
    <hyperlink ref="B100:E100" r:id="rId86" display="Задвижка ШП-100 под висячий замок, цинк"/>
    <hyperlink ref="B101:E101" r:id="rId87" display="Задвижка ШП-70 под висячий замок, белая"/>
    <hyperlink ref="B102:E102" r:id="rId88" display="Задвижка ШП-70 под висячий замок, коричневая"/>
    <hyperlink ref="B103:E103" r:id="rId89" display="Задвижка ШП-70 под висячий замок, цинк"/>
    <hyperlink ref="B104:E104" r:id="rId90" display="Задвижка ШП-85 под висячий замок, цинк"/>
    <hyperlink ref="B105:E105" r:id="rId91" display="Задвижка ШП-85 под висячий замок, белая"/>
    <hyperlink ref="B106:E106" r:id="rId92" display="Задвижка ШП-85 под висячий замок, коричневая"/>
    <hyperlink ref="B107:E107" r:id="rId93" display="Засов 3-016 малый цинк"/>
    <hyperlink ref="B108:E108" r:id="rId94" display="Засов с цепочкой 2009 белый с никелем"/>
    <hyperlink ref="B109:E109" r:id="rId95" display="Засов с цепочкой 2009 лак золото"/>
    <hyperlink ref="B111:E111" r:id="rId96" display="Комплект засовов гаражных КГЗ-018 кор."/>
    <hyperlink ref="B113:E113" r:id="rId97" display="Накладка дверная НД цинк"/>
    <hyperlink ref="B114:E114" r:id="rId98" display="Накладка дверная НД-1 пол. Сер. "/>
    <hyperlink ref="B115:E115" r:id="rId99" display="Накладка дверная НД-1 пол. Медь "/>
    <hyperlink ref="B116:E116" r:id="rId100" display="Накладка дверная НД-1 пол. Бр."/>
    <hyperlink ref="B117:E117" r:id="rId101" display="Накладка дверная НД-1 цинк б/ш"/>
    <hyperlink ref="B118:E118" r:id="rId102" display="Накладка амбарная НДА цинк б/ш"/>
    <hyperlink ref="B119:E119" r:id="rId103" display="Накладка амбарная НДА медь"/>
    <hyperlink ref="B120:E120" r:id="rId104" display="Накладка амбарная НДА сер."/>
    <hyperlink ref="B121:E121" r:id="rId105" display="Накладка амбарная НДА бр."/>
    <hyperlink ref="B122:E122" r:id="rId106" display="Накладка амбарная НДА черн."/>
    <hyperlink ref="B124:E124" r:id="rId107" display="Шпингалет 30мм бел"/>
    <hyperlink ref="B125:E125" r:id="rId108" display="Шпингалет 30мм зол."/>
    <hyperlink ref="B126:E126" r:id="rId109" display="Шпингалет 30мм кор."/>
    <hyperlink ref="B127:E127" r:id="rId110" display="Шпингалет 40мм бел."/>
    <hyperlink ref="B128:E128" r:id="rId111" display="Шпингалет 40мм зол."/>
    <hyperlink ref="B129:E129" r:id="rId112" display="Шпингалет 40мм кор."/>
    <hyperlink ref="B130:E130" r:id="rId113" display="Шпингалет 50мм бел."/>
    <hyperlink ref="B131:E131" r:id="rId114" display="Шпингалет 50мм зол."/>
    <hyperlink ref="B132:E132" r:id="rId115" display="Шпингалет 50мм кор."/>
    <hyperlink ref="B133:E133" r:id="rId116" display="Шпингалет 60мм бел."/>
    <hyperlink ref="B134:E134" r:id="rId117" display="Шпингалет 60мм зол."/>
    <hyperlink ref="B135:E135" r:id="rId118" display="Шпингалет 60мм кор."/>
    <hyperlink ref="B136:E136" r:id="rId119" display="Шпингалет ШП-10 мм лак золото"/>
    <hyperlink ref="B137:E137" r:id="rId120" display="Шпингалет ШП-30 мм лак золото"/>
    <hyperlink ref="B138:E138" r:id="rId121" display="Шпингалет ШП-40 мм лак золото"/>
    <hyperlink ref="B139:E139" r:id="rId122" display="Шпингалет ШП-50 мм лак золото"/>
    <hyperlink ref="B140:E140" r:id="rId123" display="Шпингалет ШП-50 мм цинк"/>
    <hyperlink ref="B141:E141" r:id="rId124" display="Шпингалет ШП-60 мм лак золото"/>
    <hyperlink ref="B146:E146" r:id="rId125" display="Шпингалет ШФ40 мм белый"/>
    <hyperlink ref="B147:E147" r:id="rId126" display="Шпингалет ШФ40 мм золото"/>
    <hyperlink ref="B148:E148" r:id="rId127" display="Шпингалет ШФ40 мм коричневый"/>
    <hyperlink ref="B150:E150" r:id="rId128" display="Шпингалет ШФ50 мм белый"/>
    <hyperlink ref="B151:E151" r:id="rId129" display="Шпингалет ШФ50 мм золото"/>
    <hyperlink ref="B152:E152" r:id="rId130" display="Шпингалет ШФ50 мм коричневый"/>
    <hyperlink ref="B154:E154" r:id="rId131" display="Шпингалет ШФ60 мм белый"/>
    <hyperlink ref="B155:E155" r:id="rId132" display="Шпингалет ШФ60 мм золото"/>
    <hyperlink ref="B156:E156" r:id="rId133" display="Шпингалет ШФ60 мм коричневый"/>
    <hyperlink ref="B159:E159" r:id="rId134" display="Кронштейн Apeks SB-1-100*75-W"/>
    <hyperlink ref="B160:E160" r:id="rId135" display="Кронштейн Apeks SB-1-100*75-BR"/>
    <hyperlink ref="B161:E161" r:id="rId136" display="Кронштейн Apeks SB-1-125*100-BR"/>
    <hyperlink ref="B162:E162" r:id="rId137" display="Кронштейн Apeks SB-1-125*100-W"/>
    <hyperlink ref="B163:E163" r:id="rId138" display="Кронштейн Apeks SB-1-150*125-W"/>
    <hyperlink ref="B164:E164" r:id="rId139" display="Кронштейн Apeks SB-1-150*125-BR"/>
    <hyperlink ref="B165:E165" r:id="rId140" display="Кронштейн Apeks SB-1-175*150-BR"/>
    <hyperlink ref="B166:E166" r:id="rId141" display="Кронштейн Apeks SB-1-175*150-W"/>
    <hyperlink ref="B167:E167" r:id="rId142" display="Кронштейн Apeks SB-1-200*150-BR"/>
    <hyperlink ref="B168:E168" r:id="rId143" display="Кронштейн Apeks SB-1-200*150-W"/>
    <hyperlink ref="B169:E169" r:id="rId144" display="Кронштейн Apeks SB-1-225*200-BR "/>
    <hyperlink ref="B170:E170" r:id="rId145" display="Кронштейн Apeks SB-1-225*200-W"/>
    <hyperlink ref="B171:E171" r:id="rId146" display="Кронштейн Apeks SB-1-250*200-BR"/>
    <hyperlink ref="B172:E172" r:id="rId147" display="Кронштейн Apeks SB-1-250*200-W"/>
    <hyperlink ref="B173:E173" r:id="rId148" display="Кронштейн Apeks SB-1-300*250-BR"/>
    <hyperlink ref="B174:E174" r:id="rId149" display="Кронштейн Apeks SB-1-300*250-W"/>
    <hyperlink ref="B175:E175" r:id="rId150" display="Кронштейн Apeks SB-1-350*300-BR"/>
    <hyperlink ref="B176:E176" r:id="rId151" display="Кронштейн Apeks SB-1-350*300-W"/>
    <hyperlink ref="B177:E177" r:id="rId152" display="Кронштейн Apeks SB-1-400*350-BR"/>
    <hyperlink ref="B178:E178" r:id="rId153" display="Кронштейн Apeks SB-1-400*350-W"/>
    <hyperlink ref="B179:E179" r:id="rId154" display="Кронштейн Apeks SB-1-450*400-BR"/>
    <hyperlink ref="B180:E180" r:id="rId155" display="Кронштейн Apeks SB-1-450*400-W"/>
    <hyperlink ref="B189:E189" r:id="rId156" display="Кронштейн МК 20*20  К"/>
    <hyperlink ref="B190:E190" r:id="rId157" display="Кронштейн МК 30*30  К"/>
    <hyperlink ref="B191:E191" r:id="rId158" display="Кронштейн МК 40*40  К"/>
    <hyperlink ref="B192:E192" r:id="rId159" display="Кронштейн МК 50*50  К"/>
    <hyperlink ref="B193:E193" r:id="rId160" display="Кронштейн МК 60*60  К"/>
    <hyperlink ref="B194:E194" r:id="rId161" display="Кронштейн МК 80*80  К"/>
    <hyperlink ref="B195:E195" r:id="rId162" display="Кронштейн МК 100*100  К"/>
    <hyperlink ref="B40:E40" r:id="rId163" display="Задвижка воротная ЗВ-1 с п/п"/>
    <hyperlink ref="B587:E587" r:id="rId164" display="Петля фигурная &quot;Бабочка&quot; ПФБ-1 полимер"/>
    <hyperlink ref="B365:E365" r:id="rId165" display="Крепежный уголок усиленный KUU 90х90х65"/>
    <hyperlink ref="B363:E363" r:id="rId166" display="Крепежный уголок усиленный KUU 105х90"/>
    <hyperlink ref="B364:E364" r:id="rId167" display="Крепежный уголок усиленный KUU 70х55"/>
    <hyperlink ref="B612:E612" r:id="rId168" display="Петля-стрела фигурная ПСФ-130 б/п"/>
    <hyperlink ref="B613:E613" r:id="rId169" display="Петля-стрела фигурная ПСФ-160 б/п"/>
    <hyperlink ref="B614:E614" r:id="rId170" display="Петля-стрела фигурная ПСФ-215 б/п"/>
    <hyperlink ref="B615:E615" r:id="rId171" display="Петля-стрела фигурная ПСФ-250 б/п"/>
    <hyperlink ref="B616:E616" r:id="rId172" display="Петля-стрела фигурная ПСФ-295 б/п"/>
    <hyperlink ref="B617:E617" r:id="rId173" display="Петля-стрела фигурная ПСФ-350 б/п"/>
    <hyperlink ref="B618:E618" r:id="rId174" display="Петля-стрела фигурная ПСФ-420 б/п"/>
    <hyperlink ref="B619:E619" r:id="rId175" display="Петля-стрела фигурная ПСФ-500 б/п"/>
    <hyperlink ref="B620:E620" r:id="rId176" display="Петля-стрела фигурная ПСФ-550 б/п"/>
    <hyperlink ref="B621:E621" r:id="rId177" display="Петля-стрела фигурная ПСФ-600 б/п"/>
    <hyperlink ref="B622:E622" r:id="rId178" display="Петля-стрела фигурная ПСФ-670 б/п"/>
    <hyperlink ref="B635:E635" r:id="rId179" display="Петля-стрела  К. ПС-130 б/п"/>
    <hyperlink ref="B636:E636" r:id="rId180" display="Петля-стрела  К. ПС-160 б/п"/>
    <hyperlink ref="B637:E637" r:id="rId181" display="Петля-стрела  К. ПС-200 б/п"/>
    <hyperlink ref="B638:E638" r:id="rId182" display="Петля-стрела  К. ПС-210 б/п"/>
    <hyperlink ref="B639:E639" r:id="rId183" display="Петля-стрела  К. ПС-250 б/п"/>
    <hyperlink ref="B640:E640" r:id="rId184" display="Петля-стрела  К. ПС-290 б/п"/>
    <hyperlink ref="B641:E641" r:id="rId185" display="Петля-стрела  К. ПС-370 б/п"/>
    <hyperlink ref="B642:E642" r:id="rId186" display="Петля-стрела  К. ПС-420 б/п"/>
    <hyperlink ref="B643:E643" r:id="rId187" display="Петля-стрела  К. ПС-500 б/п"/>
    <hyperlink ref="B644:E644" r:id="rId188" display="Петля-стрела  К. ПС-550 б/п"/>
    <hyperlink ref="B645:E645" r:id="rId189" display="Петля-стрела  К. ПС-600 б/п"/>
    <hyperlink ref="B646:E646" r:id="rId190" display="Петля-стрела  К. ПС-670 б/п"/>
    <hyperlink ref="B804:E804" r:id="rId191" display="Ручка кнопка Бс1 светлая"/>
    <hyperlink ref="B805:E805" r:id="rId192" display="Ручка кнопка Бс1-1 светлая"/>
    <hyperlink ref="B806:E806" r:id="rId193" display="Ручка кнопка Бт1 темная"/>
    <hyperlink ref="B807:E807" r:id="rId194" display="Ручка кнопка Бт1-1 темная"/>
    <hyperlink ref="B808:E808" r:id="rId195" display="Ручка кнопка Мс1 светлая"/>
    <hyperlink ref="B809:E809" r:id="rId196" display="Ручка кнопка Мс1-1 светлая"/>
    <hyperlink ref="B813:E813" r:id="rId197" display="Ручка кнопка Мт1-1 темная"/>
    <hyperlink ref="B798:E798" r:id="rId198" display="Ручка кнопка 1Бс1-1 светлая"/>
    <hyperlink ref="B799:E799" r:id="rId199" display="Ручка кнопка 1Бт1-1 темная"/>
    <hyperlink ref="B800:E800" r:id="rId200" display="Ручка кнопка 1Бт1 темная"/>
    <hyperlink ref="B801:E801" r:id="rId201" display="Ручка кнопка 1Бт 2-1 темная"/>
    <hyperlink ref="B803:E803" r:id="rId202" display="Ручка кнопка Мб 1-1 белая"/>
    <hyperlink ref="B802:E802" r:id="rId203" display="Ручка кнопка Мб 1 белая"/>
    <hyperlink ref="B811:E811" r:id="rId204" display="Ручка кнопка Мс 2-1 светлая"/>
    <hyperlink ref="B810:E810" r:id="rId205" display="Ручка кнопка Мс 2 светлая"/>
    <hyperlink ref="B812:E812" r:id="rId206" display="Ручка кнопка Мт1 темная"/>
    <hyperlink ref="B796:E796" r:id="rId207" display="Ручка кнопка бел.  Фрегат   "/>
    <hyperlink ref="B797:E797" r:id="rId208" display="Ручка кнопка черн.  Фрегат   "/>
    <hyperlink ref="B824:E824" r:id="rId209" display="Ручка кнопка РК-1 Т-2 гор."/>
    <hyperlink ref="B819:E819" r:id="rId210" display="Ручка кнопка РК-1 Т-2 белая"/>
    <hyperlink ref="B821:E821" r:id="rId211" display="Ручка кнопка РК-1 Т-2 антик серебро"/>
    <hyperlink ref="B817:E817" r:id="rId212" display="Ручка кнопка РК-1 белая"/>
    <hyperlink ref="B815:E815" r:id="rId213" display="Ручка кнопка РК-1 антик медь"/>
    <hyperlink ref="B820:E820" r:id="rId214" display="Ручка кнопка РК-1 Т-2 антик бронза"/>
    <hyperlink ref="B822:E822" r:id="rId215" display="Ручка кнопка РК-1 Т-2 антик медь"/>
    <hyperlink ref="B825:E825" r:id="rId216" display="Ручка кнопка РК-1 Т-2 белое серебро"/>
    <hyperlink ref="B823:E823" r:id="rId217" display="Ручка кнопка РК-1 Т-2 антик золото"/>
    <hyperlink ref="B827:E827" r:id="rId218" display="Ручка кнопка РК-1 Т-2 черная"/>
    <hyperlink ref="B816:E816" r:id="rId219" display="Ручка кнопка РК-1 антик серебро"/>
    <hyperlink ref="B814:E814" r:id="rId220" display="Ручка кнопка РК-1 антик бронза"/>
    <hyperlink ref="B818:E818" r:id="rId221" display="Ручка кнопка РК-1 белое серебро"/>
    <hyperlink ref="B829:E829" r:id="rId222" display="Ручка-скоба РС-100 бел. Ликчел"/>
    <hyperlink ref="B830:E830" r:id="rId223" display="Ручка-скоба РС-100 никель"/>
    <hyperlink ref="B831:E831" r:id="rId224" display="Ручка-скоба РС-100 цинк"/>
    <hyperlink ref="B834:E834" r:id="rId225" display="Ручка-скоба РС-100-4 цинк К."/>
    <hyperlink ref="B839:E839" r:id="rId226" display="Ручка-скоба РС-80 бел. Ликчел"/>
    <hyperlink ref="B840:E840" r:id="rId227" display="Ручка-скоба РС-80 цинк."/>
    <hyperlink ref="B854:E854" r:id="rId228" display="Ручка-скоба ал. РСА-100 (бел.)"/>
    <hyperlink ref="B855:E855" r:id="rId229" display="Ручка-скоба ал. РСА-100 (бр.)"/>
    <hyperlink ref="B856:E856" r:id="rId230" display="Ручка-скоба ал. РСА-100 (зол.)"/>
    <hyperlink ref="B858:E858" r:id="rId231" display="Ручка-скоба ал. РСА-100 (ант)"/>
    <hyperlink ref="B857:E857" r:id="rId232" display="Ручка-скоба ал. РСА-100 (хром)"/>
    <hyperlink ref="B852:E852" r:id="rId233" display="Ручка-скоба ал. РСА-100 (медь)"/>
    <hyperlink ref="B853:E853" r:id="rId234" display="Ручка-скоба ал. РСА-100 (серебро)"/>
    <hyperlink ref="B841:E841" r:id="rId235" display="Ручка-скоба ал. РСА-50 (бел.)"/>
    <hyperlink ref="B842:E842" r:id="rId236" display="Ручка-скоба ал. РСА-50 (бр.)"/>
    <hyperlink ref="B843:E843" r:id="rId237" display="Ручка-скоба ал. РСА-50 (зол.)"/>
    <hyperlink ref="B845:E845" r:id="rId238" display="Ручка-скоба ал. РСА-50 (хром)"/>
    <hyperlink ref="B844:E844" r:id="rId239" display="Ручка-скоба ал. РСА-50 (ант)"/>
    <hyperlink ref="B846:E846" r:id="rId240" display="Ручка-скоба ал. РСА-80 (бел.)"/>
    <hyperlink ref="B847:E847" r:id="rId241" display="Ручка-скоба ал. РСА-80 (бр.)"/>
    <hyperlink ref="B848:E848" r:id="rId242" display="Ручка-скоба ал. РСА-80 (зол.)"/>
    <hyperlink ref="B850:E850" r:id="rId243" display="Ручка-скоба ал. РСА-80 (медь)"/>
    <hyperlink ref="B849:E849" r:id="rId244" display="Ручка-скоба ал. РСА-80 (хром)"/>
    <hyperlink ref="B851:E851" r:id="rId245" display="Ручка-скоба ал. РСА-80 (серебро)"/>
    <hyperlink ref="B862:E862" r:id="rId246" display="Ручка для погреба антик медь"/>
    <hyperlink ref="B863:E863" r:id="rId247" display="Ручка для погреба антик серебро"/>
    <hyperlink ref="B864:E864" r:id="rId248" display="Ручка для погреба белая"/>
    <hyperlink ref="B860:E860" r:id="rId249" display="Ручка для погреба цинк К"/>
    <hyperlink ref="B752:E752" r:id="rId250" display="Ручка деревянная ПЛ-100"/>
    <hyperlink ref="B753:E753" r:id="rId251" display="Ручка деревянная ПЛ-140"/>
    <hyperlink ref="B751:E751" r:id="rId252" display="Ручка деревянная ПЛ-80"/>
    <hyperlink ref="B755:E755" r:id="rId253" display="Ручка деревянная ТР-100"/>
    <hyperlink ref="B756:E756" r:id="rId254" display="Ручка деревянная ТР-140"/>
    <hyperlink ref="B757:E757" r:id="rId255" display="Ручка деревянная ТР-200"/>
    <hyperlink ref="B758:E758" r:id="rId256" display="Ручка деревянная ТР-300"/>
    <hyperlink ref="B754:E754" r:id="rId257" display="Ручка деревянная ТР-80"/>
    <hyperlink ref="B381:E381" r:id="rId258" display="Уголок крепежный 70*70*55*2 (не усил)  Р"/>
    <hyperlink ref="B380:E380" r:id="rId259" display="Уголок крепежный 70*70*55*2 (усил)  Р"/>
    <hyperlink ref="B387:E387" r:id="rId260" display="Уголок крепежный 90*90*65*2 (усил) Р"/>
    <hyperlink ref="B443:E443" r:id="rId261" display="Петля гаражная с шаром 12мм"/>
    <hyperlink ref="B444:E444" r:id="rId262" display="Петля гаражная с шаром 14мм"/>
    <hyperlink ref="B445:E445" r:id="rId263" display="Петля гаражная с шаром 16мм"/>
    <hyperlink ref="B446:E446" r:id="rId264" display="Петля гаражная с шаром 18мм"/>
    <hyperlink ref="B447:E447" r:id="rId265" display="Петля гаражная с шаром 20мм"/>
    <hyperlink ref="B449:E449" r:id="rId266" display="Петля гаражная с шаром 25мм"/>
    <hyperlink ref="B448:E448" r:id="rId267" display="Петля гаражная с шаром 22мм"/>
    <hyperlink ref="B450:E450" r:id="rId268" display="Петля гаражная с шаром 28мм"/>
    <hyperlink ref="B451:E451" r:id="rId269" display="Петля гаражная с шаром 30мм"/>
    <hyperlink ref="B452:E452" r:id="rId270" display="Петля гаражная с шаром 32мм"/>
    <hyperlink ref="B453:E453" r:id="rId271" display="Петля гаражная с шаром 34мм"/>
    <hyperlink ref="B454:E454" r:id="rId272" display="Петля гаражная с шаром 36мм"/>
    <hyperlink ref="B455:E455" r:id="rId273" display="Петля гаражная с шаром 38мм"/>
    <hyperlink ref="B456:E456" r:id="rId274" display="Петля гаражная с шаром 40мм"/>
    <hyperlink ref="B457:E457" r:id="rId275" display="Петля гаражная с шаром 42мм"/>
    <hyperlink ref="B458:E458" r:id="rId276" display="Петля гаражная с шаром 45мм"/>
    <hyperlink ref="B459:E459" r:id="rId277" display="Петля гаражная с шаром 48мм"/>
    <hyperlink ref="B460:E460" r:id="rId278" display="Петля гаражная с шаром 50мм"/>
    <hyperlink ref="B727:E727" r:id="rId279" display="Проушина г-образная 70*30 цинк Р"/>
    <hyperlink ref="B728:E728" r:id="rId280" display="Проушина г-образная 75*40 цинк Р"/>
    <hyperlink ref="B729:E729" r:id="rId281" display="Проушина г-образная 90*40 цинк Р"/>
    <hyperlink ref="B730:E730" r:id="rId282" display="Проушина г-образная 90*52 цинк Р"/>
    <hyperlink ref="B734:E734" r:id="rId283" display="Проушина плоская 90*52 цинк Р"/>
    <hyperlink ref="B731:E731" r:id="rId284" display="Проушина плоская 70*30 цинк Р"/>
    <hyperlink ref="B732:E732" r:id="rId285" display="Проушина плоская 75*40 цинк Р"/>
    <hyperlink ref="B733:E733" r:id="rId286" display="Проушина плоская 90*40 цинк  Р"/>
    <hyperlink ref="B861:E861" r:id="rId287" display="Ручка для погреба антик бронза"/>
    <hyperlink ref="B433:E433" r:id="rId288" display="Петля ввертная ПВв-1 (бел)"/>
    <hyperlink ref="B432:E432" r:id="rId289" display="Петля ввертная ПВв-1 (цинк)"/>
    <hyperlink ref="B435:E435" r:id="rId290" display="Петля ввертная ПВв-2 бел"/>
    <hyperlink ref="B434:E434" r:id="rId291" display="Петля ввертная ПВв-2 (цинк)"/>
    <hyperlink ref="B436:E436" r:id="rId292" display="Петля ввертная ППв-3 цинк"/>
    <hyperlink ref="B437:E437" r:id="rId293" display="Петля ввертная ПВв-4 цинк "/>
    <hyperlink ref="B197:E197" r:id="rId294" display="Крючок 1-рож (пластм) белый"/>
    <hyperlink ref="B198:E198" r:id="rId295" display="Крючок 1-рож (пластм) черн."/>
    <hyperlink ref="B199:E199" r:id="rId296" display="Крючок 2-х рожк. (пластм) бел."/>
    <hyperlink ref="B200:E200" r:id="rId297" display="Крючок 2-х рожк. (пластм) черн."/>
    <hyperlink ref="B202:E202" r:id="rId298" display="Крючок 2-х рожковый пластмассовый К"/>
    <hyperlink ref="B203:E203" r:id="rId299" display="Крючок 3-х рожковый пластмассовый К"/>
    <hyperlink ref="B205:E205" r:id="rId300" display="Крючок вешалка двойной цинк "/>
    <hyperlink ref="B206:E206" r:id="rId301" display="Крючок вешалка двойной антик медь"/>
    <hyperlink ref="B210:E210" r:id="rId302" display="Крючок вешалка двойной белый"/>
    <hyperlink ref="B207:E207" r:id="rId303" display="Крючок вешалка двойной антик серебро"/>
    <hyperlink ref="B208:E208" r:id="rId304" display="Крючок вешалка двойной антик бронза"/>
    <hyperlink ref="B209:E209" r:id="rId305" display="Крючок вешалка двойной антик золото"/>
    <hyperlink ref="B211:E211" r:id="rId306" display="Крючок-вешалка 2-х рож. Беларусь"/>
    <hyperlink ref="B212:E212" r:id="rId307" display="Крючок-вешалка 3-х рож. Беларусь"/>
    <hyperlink ref="B216:E216" r:id="rId308" display="Крючок-вешалка №2  полимер"/>
    <hyperlink ref="B225:E225" r:id="rId309" display="Крючок-вешалка №8  зерк. сер."/>
    <hyperlink ref="B226:E226" r:id="rId310" display="Крючок-вешалка №9  зерк. сер."/>
    <hyperlink ref="B227:E227" r:id="rId311" display="Крючок-вешалка №9  зерк. медь"/>
    <hyperlink ref="B228:E228" r:id="rId312" display="Крючок-вешалка №10  син."/>
    <hyperlink ref="B229:E229" r:id="rId313" display="Крючок-вешалка №10  хром"/>
    <hyperlink ref="B230:E230" r:id="rId314" display="Крючок-вешалка №11 зерк. сер."/>
    <hyperlink ref="B238:E238" r:id="rId315" display="Крючок-вешалка №19  полимер"/>
    <hyperlink ref="B245:E245" r:id="rId316" display="Крючок одинарный цинк Н"/>
    <hyperlink ref="B253:E253" r:id="rId317" display="Уголок №1 40*50 цинк"/>
    <hyperlink ref="B254:E254" r:id="rId318" display="Уголок №2 30*44 цинк"/>
    <hyperlink ref="B255:E255" r:id="rId319" display="Уголок №3 40*40 цинк"/>
    <hyperlink ref="B256:E256" r:id="rId320" display="Уголок №4 18*30 цинк"/>
    <hyperlink ref="B257:E257" r:id="rId321" display="Уголок №5 30*60 цинк"/>
    <hyperlink ref="B258:E258" r:id="rId322" display="Уголок №6 40*31 цинк"/>
    <hyperlink ref="B265:E265" r:id="rId323" display="Уголок УМ-50 цинк Н"/>
    <hyperlink ref="B266:E266" r:id="rId324" display="Уголок УМ-60 цинк Н"/>
    <hyperlink ref="B267:E267" r:id="rId325" display="Уголок УМ-80 цинк Н"/>
    <hyperlink ref="B268:E268" r:id="rId326" display="Уголок УМ-100 цинк Н"/>
    <hyperlink ref="B269:E269" r:id="rId327" display="Уголок меб. 20*20*16 цинк Ликчел"/>
    <hyperlink ref="B270:E270" r:id="rId328" display="Уголок меб. 30*30*16 цинк Ликчел"/>
    <hyperlink ref="B271:E271" r:id="rId329" display="Уголок меб. 40*40*20 цинк Ликчел"/>
    <hyperlink ref="B272:E272" r:id="rId330" display="Уголок меб. 50*50*20 цинк Ликчел"/>
    <hyperlink ref="B273:E273" r:id="rId331" display="Уголок меб. 60*60*20 цинк Ликчел"/>
    <hyperlink ref="B274:E274" r:id="rId332" display="Уголок меб. 80*80*20 цинк Ликчел"/>
    <hyperlink ref="B275:E275" r:id="rId333" display="Уголок меб. 100*100*20 цинк Ликчел"/>
    <hyperlink ref="B276:E276" r:id="rId334" display="Уголок мебельный УМ-25 цинк"/>
    <hyperlink ref="B277:E277" r:id="rId335" display="Уголок мебельный УМ-28 цинк"/>
    <hyperlink ref="B278:E278" r:id="rId336" display="Уголок мебельный УМ 40-01 цинк"/>
    <hyperlink ref="B281:E281" r:id="rId337" display="Уголок мебельный 25*25 цинк К"/>
    <hyperlink ref="B282:E282" r:id="rId338" display="Уголок мебельный 26*26 цинк К"/>
    <hyperlink ref="B283:E283" r:id="rId339" display="Уголок мебельный 28*28 цинк К"/>
    <hyperlink ref="B288:E288" r:id="rId340" display="Уголок мебельный 30*30*35*2,0 цинк К"/>
    <hyperlink ref="B289:E289" r:id="rId341" display="Угольник 16*40 цинк Н"/>
    <hyperlink ref="B290:E290" r:id="rId342" display="Угольник 30*42 цинк Н"/>
    <hyperlink ref="B291:E291" r:id="rId343" display="Угольник 26 цинк Нытва"/>
    <hyperlink ref="B292:E292" r:id="rId344" display="Угольник 26*30 цинк Нытва"/>
    <hyperlink ref="B293:E293" r:id="rId345" display="Угольник 30 цинк Нытва"/>
    <hyperlink ref="B204:E204" r:id="rId346" display="Крючок 4-х рожковый пластмассовый К"/>
    <hyperlink ref="B213:E213" r:id="rId347" display="Крючок вешалка №1 цинк"/>
    <hyperlink ref="B215:E215" r:id="rId348" display="Крючок вешалка №2 цинк"/>
    <hyperlink ref="B217:E217" r:id="rId349" display="Крючок вешалка №3 цинк"/>
    <hyperlink ref="B219:E219" r:id="rId350" display="Крючок вешалка №4 цинк"/>
    <hyperlink ref="B222:E222" r:id="rId351" display="Крючок вешалка №6 полимер"/>
    <hyperlink ref="B223:E223" r:id="rId352" display="Крючок вешалка №7 цинк"/>
    <hyperlink ref="B231:E231" r:id="rId353" display="Крючок вешалка №12 полимер"/>
    <hyperlink ref="B232:E232" r:id="rId354" display="Крючок вешалка №13 полимер"/>
    <hyperlink ref="B233:E233" r:id="rId355" display="Крючок вешалка №14 полимер"/>
    <hyperlink ref="B234:E234" r:id="rId356" display="Крючок вешалка №15 полимер"/>
    <hyperlink ref="B235:E235" r:id="rId357" display="Крючок вешалка №16 полимер"/>
    <hyperlink ref="B236:E236" r:id="rId358" display="Крючок вешалка №17 полимер"/>
    <hyperlink ref="B237:E237" r:id="rId359" display="Крючок вешалка №18 полимер"/>
    <hyperlink ref="A611:J611" r:id="rId360" display="Петли стрелы фигурные"/>
    <hyperlink ref="A623:J623" r:id="rId361" display="Петли стрелы стандартные"/>
    <hyperlink ref="A658:J658" r:id="rId362" display="Петли стрелы полимерные"/>
    <hyperlink ref="A675:J675" r:id="rId363" display="Петли карточные и другие"/>
    <hyperlink ref="B670:E670" r:id="rId364" display="Петля-стрела фигурная ПСФ-420 п/п"/>
    <hyperlink ref="B664:E664" r:id="rId365" display="Петля-стрела фигурная ПСФ-130 п/п"/>
    <hyperlink ref="B674:E674" r:id="rId366" display="Петля-стрела фигурная ПСФ-670 п/п"/>
    <hyperlink ref="B673:E673" r:id="rId367" display="Петля-стрела фигурная ПСФ-600 п/п"/>
    <hyperlink ref="B672:E672" r:id="rId368" display="Петля-стрела фигурная ПСФ-550 п/п"/>
    <hyperlink ref="B671:E671" r:id="rId369" display="Петля-стрела фигурная ПСФ-500 п/п"/>
    <hyperlink ref="B669:E669" r:id="rId370" display="Петля-стрела фигурная ПСФ-350 п/п"/>
    <hyperlink ref="B668:E668" r:id="rId371" display="Петля-стрела фигурная ПСФ-295 п/п"/>
    <hyperlink ref="B667:E667" r:id="rId372" display="Петля-стрела фигурная ПСФ-250 п/п"/>
    <hyperlink ref="B666:E666" r:id="rId373" display="Петля-стрела фигурная ПСФ-215 п/п"/>
    <hyperlink ref="B665:E665" r:id="rId374" display="Петля-стрела фигурная ПСФ-160 п/п"/>
    <hyperlink ref="B59:E59" r:id="rId375" display="Задвижка дверная ЗД-02 медь"/>
    <hyperlink ref="B60:E60" r:id="rId376" display="Задвижка дверная ЗД-02 черная"/>
    <hyperlink ref="B66:E66" r:id="rId377" display="Задвижка дверная ЗД-06 золото"/>
    <hyperlink ref="B67:E67" r:id="rId378" display="Задвижка дверная ЗД-06 серебро"/>
    <hyperlink ref="B71:E71" r:id="rId379" display="Задвижка дверная ЗД-07 медь"/>
    <hyperlink ref="B36:E36" r:id="rId380" display="Задвижка воротная ЗТ-150 белая"/>
    <hyperlink ref="A940:J940" r:id="rId381" display="Скобяные изделия "/>
    <hyperlink ref="B873:E873" r:id="rId382" display="Решетка 100*100 (ант.) мет"/>
    <hyperlink ref="B871:E871" r:id="rId383" display="Решетка 100*100 (бел.) мет"/>
    <hyperlink ref="B872:E872" r:id="rId384" display="Решетка 100*100 (бр.)   мет"/>
    <hyperlink ref="B874:E874" r:id="rId385" display="Решетка 100*100 (зол.) мет"/>
    <hyperlink ref="B875:E875" r:id="rId386" display="Решетка 100*100 (хром) мет"/>
    <hyperlink ref="B877:E877" r:id="rId387" display="Решетка 100*200 (бр.)  мет"/>
    <hyperlink ref="B879:E879" r:id="rId388" display="Решетка 100*200 (зол.)мет"/>
    <hyperlink ref="B880:E880" r:id="rId389" display="Решетка 100*200 (хром)мет"/>
    <hyperlink ref="B876:E876" r:id="rId390" display="Решетка 100*200 (бел.)мет"/>
    <hyperlink ref="B878:E878" r:id="rId391" display="Решетка 100*200 (ант.)мет"/>
    <hyperlink ref="B883:E883" r:id="rId392" display="Решетка 150*150 (ант.)мет"/>
    <hyperlink ref="B881:E881" r:id="rId393" display="Решетка 150*150 (бел.)мет"/>
    <hyperlink ref="B882:E882" r:id="rId394" display="Решетка 150*150 (бр.)мет"/>
    <hyperlink ref="B884:E884" r:id="rId395" display="Решетка 150*150 (зол.)мет"/>
    <hyperlink ref="B885:E885" r:id="rId396" display="Решетка 150*150 (хром)мет"/>
    <hyperlink ref="B888:E888" r:id="rId397" display="Решетка 150*300 (ант.)мет"/>
    <hyperlink ref="B886:E886" r:id="rId398" display="Решетка 150*300 (бел.)мет"/>
    <hyperlink ref="B887:E887" r:id="rId399" display="Решетка 150*300 (бр.)мет"/>
    <hyperlink ref="B889:E889" r:id="rId400" display="Решетка 150*300 (зол.)мет"/>
    <hyperlink ref="B890:E890" r:id="rId401" display="Решетка 150*300 (хром)мет"/>
    <hyperlink ref="B893:E893" r:id="rId402" display="Решетка 160*230 (ант.)мет."/>
    <hyperlink ref="B891:E891" r:id="rId403" display="Решетка 160*230 (бел.)мет."/>
    <hyperlink ref="B892:E892" r:id="rId404" display="Решетка 160*230 (бр.)мет."/>
    <hyperlink ref="B894:E894" r:id="rId405" display="Решетка 160*230 (зол.)мет."/>
    <hyperlink ref="B895:E895" r:id="rId406" display="Решетка 160*230 (хром)мет."/>
    <hyperlink ref="B898:E898" r:id="rId407" display="Решетка 175*175 (ант.) мет."/>
    <hyperlink ref="B896:E896" r:id="rId408" display="Решетка 175*175 (бел.) мет."/>
    <hyperlink ref="B897:E897" r:id="rId409" display="Решетка 175*175 (бр.) мет."/>
    <hyperlink ref="B899:E899" r:id="rId410" display="Решетка 175*175 (зол.) мет."/>
    <hyperlink ref="B900:E900" r:id="rId411" display="Решетка 175*175 ( хром) мет."/>
    <hyperlink ref="B903:E903" r:id="rId412" display="Решетка 175*350 (ант.) мет."/>
    <hyperlink ref="B901:E901" r:id="rId413" display="Решетка 175*350 (бел.) мет."/>
    <hyperlink ref="B902:E902" r:id="rId414" display="Решетка 175*350 (бр.) мет."/>
    <hyperlink ref="B904:E904" r:id="rId415" display="Решетка 175*350 (зол.) мет."/>
    <hyperlink ref="B905:E905" r:id="rId416" display="Решетка 175*350 (хром) мет."/>
    <hyperlink ref="B908:E908" r:id="rId417" display="Решетка 200*200 (ант.) мет."/>
    <hyperlink ref="B906:E906" r:id="rId418" display="Решетка 200*200 (бел.) мет."/>
    <hyperlink ref="B907:E907" r:id="rId419" display="Решетка 200*200 (бр.) мет."/>
    <hyperlink ref="B909:E909" r:id="rId420" display="Решетка 200*200 (зол.) мет."/>
    <hyperlink ref="B910:E910" r:id="rId421" display="Решетка 200*200 (хром) мет."/>
    <hyperlink ref="B913:E913" r:id="rId422" display="Решетка 250*250 (ант.) мет"/>
    <hyperlink ref="B911:E911" r:id="rId423" display="Решетка 250*250 (бел.) мет"/>
    <hyperlink ref="B912:E912" r:id="rId424" display="Решетка 250*250 (бр.) мет"/>
    <hyperlink ref="B914:E914" r:id="rId425" display="Решетка 250*250 (зол.) мет"/>
    <hyperlink ref="B915:E915" r:id="rId426" display="Решетка 250*250 (хром) мет"/>
    <hyperlink ref="A870:J870" r:id="rId427" display="Вентиляционные решётки стальные"/>
    <hyperlink ref="A918:J918" r:id="rId428" display="Вентиляционные решётки пластиковые"/>
    <hyperlink ref="B919:E919" r:id="rId429" display="Решетка вентиляционная 190*190 пласт."/>
    <hyperlink ref="B920:E920" r:id="rId430" display="Решетка вентиляционная 245*165 пласт."/>
    <hyperlink ref="A921:J921" r:id="rId431" display="Вентиляционные решётки с заглушкой"/>
    <hyperlink ref="B932:E932" r:id="rId432" display="Вентил. решетка с заглушкой 165*240 антик бронза"/>
    <hyperlink ref="B924:E924" r:id="rId433" display="Вентил. решетка с заглушкой 160*160 золото"/>
    <hyperlink ref="B936:E936" r:id="rId434" display="Вентил. решетка с заглушкой 200*200 золото"/>
    <hyperlink ref="B928:E928" r:id="rId435" display="Вентил. решетка с заглушкой 165*240 белая"/>
    <hyperlink ref="B929:E929" r:id="rId436" display="Вентил. решетка с заглушкой 165*240 хром"/>
    <hyperlink ref="B930:E930" r:id="rId437" display="Вентил. решетка с заглушкой 165*240 золото"/>
    <hyperlink ref="B931:E931" r:id="rId438" display="Вентил. решетка с заглушкой 165*240 антик медь"/>
    <hyperlink ref="B933:E933" r:id="rId439" display="Вентил. решетка с заглушкой 165*240 антик серебро"/>
    <hyperlink ref="B937:E937" r:id="rId440" display="Вентил. решетка с заглушкой 200*200 антик медь"/>
    <hyperlink ref="B925:E925" r:id="rId441" display="Вентил. решетка с заглушкой 160*160 антик медь"/>
    <hyperlink ref="B927:E927" r:id="rId442" display="Вентил. решетка с заглушкой 160*160 антик серебро"/>
    <hyperlink ref="B939:E939" r:id="rId443" display="Вентил. решетка с заглушкой 200*200 антик серебро"/>
    <hyperlink ref="B938:E938" r:id="rId444" display="Вентил. решетка с заглушкой 200*200 антик бронза"/>
    <hyperlink ref="B926:E926" r:id="rId445" display="Вентил. решетка с заглушкой 160*160 антик бронза"/>
    <hyperlink ref="B922:E922" r:id="rId446" display="Вентил. решетка с заглушкой 160*160 белая"/>
    <hyperlink ref="B923:E923" r:id="rId447" display="Вентил. решетка с заглушкой 160*160 хром"/>
    <hyperlink ref="B934:E934" r:id="rId448" display="Вентил. решетка с заглушкой 200*200 белая"/>
    <hyperlink ref="B935:E935" r:id="rId449" display="Вентил. решетка с заглушкой 200*200 хром"/>
    <hyperlink ref="B319:E319" r:id="rId450" display="Роликовые направляющие 300 мм."/>
    <hyperlink ref="B321:E321" r:id="rId451" display="Роликовые направляющие 400 мм."/>
    <hyperlink ref="B320:E320" r:id="rId452" display="Роликовые направляющие 350 мм."/>
    <hyperlink ref="B322:E322" r:id="rId453" display="Роликовые направляющие 450мм."/>
    <hyperlink ref="B296:E296" r:id="rId454" display="Винт конфирмат 7*50 цинк К."/>
    <hyperlink ref="B297:E297" r:id="rId455" display="Комплект зеркалодержателя с проклад."/>
    <hyperlink ref="B298:E298" r:id="rId456" display="Набор для стеклянных дверей"/>
    <hyperlink ref="B302:E302" r:id="rId457" display="Накладка Н-105 Таг."/>
    <hyperlink ref="B299:E299" r:id="rId458" display="Накладка Н-50 Таг."/>
    <hyperlink ref="B300:E300" r:id="rId459" display="Накладка Н-65 Р"/>
    <hyperlink ref="B301:E301" r:id="rId460" display="Накладка Н-75 таг."/>
    <hyperlink ref="B304:E304" r:id="rId461" display="Пластина крепежная ПК-80 80*20*2 цинк "/>
    <hyperlink ref="B305:E305" r:id="rId462" display="Пластина крепежная ПК-100 100*20*2 ц.  "/>
    <hyperlink ref="B306:E306" r:id="rId463" display="Пластина крепежная ПК-120 120*20*2 ц. "/>
    <hyperlink ref="B303:E303" r:id="rId464" display="Пластина крепежная ПК-60 60*16*2 цинк  "/>
    <hyperlink ref="B312:E312" r:id="rId465" display="Подвеска 16*105 цинк Н."/>
    <hyperlink ref="B313:E313" r:id="rId466" display="Подвеска 5.1 Ж цинк Н."/>
    <hyperlink ref="B315:E315" r:id="rId467" display="Подвеска мебельная 5.1a L-65 цинк"/>
    <hyperlink ref="B314:E314" r:id="rId468" display="Подвеска 5.1 Ж-01 цинк К."/>
    <hyperlink ref="B317:E317" r:id="rId469" display="Полкодержатель d 5,0 цинк"/>
    <hyperlink ref="B323:E323" r:id="rId470" display="Соединитель 548 цинк"/>
    <hyperlink ref="B324:E324" r:id="rId471" display="Стяжка винтовая 2.16-Д цинк Н"/>
    <hyperlink ref="B325:E325" r:id="rId472" display="Стяжка винтовая 2.16-Д никель Н"/>
    <hyperlink ref="B326:E326" r:id="rId473" display="Стяжка для стола №3 цинк"/>
    <hyperlink ref="B284:E284" r:id="rId474" display="Уголок мебельный 30*30 цинк К"/>
    <hyperlink ref="B285:E285" r:id="rId475" display="Уголок мебельный 32*32 цинк К"/>
    <hyperlink ref="B286:E286" r:id="rId476" display="Уголок мебельный 32х32х25х2,0"/>
    <hyperlink ref="B287:E287" r:id="rId477" display="Уголок крепежный с кор. отверстием"/>
    <hyperlink ref="B373:E373" r:id="rId478" display="Уголок крепежный 50*50*35*2 К"/>
    <hyperlink ref="B371:E371" r:id="rId479" display="Уголок крепежный 40*40*40*1,5 К"/>
    <hyperlink ref="B372:E372" r:id="rId480" display="Уголок крепежный 47*47*40*2,3 К"/>
    <hyperlink ref="B410:E410" r:id="rId481" display="Стяжка оконная 108 Беларусь"/>
    <hyperlink ref="B425:E425" r:id="rId482" display="Уголок 100 цж Т"/>
    <hyperlink ref="B426:E426" r:id="rId483" display="Уголок 100-1 цж"/>
    <hyperlink ref="B427:E427" r:id="rId484" display="Уголок 100-1 цж Р"/>
    <hyperlink ref="B422:E422" r:id="rId485" display="Уголок 50 цж Р"/>
    <hyperlink ref="B423:E423" r:id="rId486" display="Уголок 75 цж. Т"/>
    <hyperlink ref="B424:E424" r:id="rId487" display="Уголок 75-1 цж"/>
    <hyperlink ref="B418:E418" r:id="rId488" display="Угольник УГ-100-2 цинк Н"/>
    <hyperlink ref="B411:E411" r:id="rId489" display="Угольник УГ-50 полимер К"/>
    <hyperlink ref="B412:E412" r:id="rId490" display="Угольник УГ-50 цинк К"/>
    <hyperlink ref="B413:E413" r:id="rId491" display="Угольник УГ-50/1 цинк  К"/>
    <hyperlink ref="B416:E416" r:id="rId492" display="Угольник УГ-75 полимер  К"/>
    <hyperlink ref="B428:E428" r:id="rId493" display="Фиксатор оконный метал."/>
    <hyperlink ref="B465:E465" r:id="rId494" display="Петля 110мм цж. левая"/>
    <hyperlink ref="B466:E466" r:id="rId495" display="Петля 110мм цж. правая"/>
    <hyperlink ref="B467:E467" r:id="rId496" display="Петля 130мм цж. левая"/>
    <hyperlink ref="B468:E468" r:id="rId497" display="Петля 130мм цж. правая"/>
    <hyperlink ref="B463:E463" r:id="rId498" display="Петля 85 цж. левая"/>
    <hyperlink ref="B464:E464" r:id="rId499" display="Петля 85 цж. правая"/>
    <hyperlink ref="B477:E477" r:id="rId500" display="Петля дверная ПН-110 лев. цинк К"/>
    <hyperlink ref="B478:E478" r:id="rId501" display="Петля дверная ПН-110 прав. цинк К"/>
    <hyperlink ref="B479:E479" r:id="rId502" display="Петля дверная ПН-130 лев. цинк К"/>
    <hyperlink ref="B480:E480" r:id="rId503" display="Петля дверная ПН-130 прав. цинк К"/>
    <hyperlink ref="B475:E475" r:id="rId504" display="Петля дверная ПН-85 лев. цинк К"/>
    <hyperlink ref="B476:E476" r:id="rId505" display="Петля дверная ПН-85 прав. цинк К"/>
    <hyperlink ref="B471:E471" r:id="rId506" display="Петля накладная ПН-110 лев. цинк Н"/>
    <hyperlink ref="B472:E472" r:id="rId507" display="Петля накладная ПН-110 прав. цинк Н"/>
    <hyperlink ref="B473:E473" r:id="rId508" display="Петля накладная ПН-130 лев. цинк Н"/>
    <hyperlink ref="B474:E474" r:id="rId509" display="Петля накладная ПН-130 прав. цинк Н"/>
    <hyperlink ref="B469:E469" r:id="rId510" display="Петля накладная ПН-85 лев. цинк Н"/>
    <hyperlink ref="B470:E470" r:id="rId511" display="Петля накладная ПН-85 прав. ци␽к Н"/>
    <hyperlink ref="B944:E944" r:id="rId512" display="Крючок ветровой КР-100мм цинк"/>
    <hyperlink ref="B945:E945" r:id="rId513" display="Крючок ветровой КР-100/1мм цинк"/>
    <hyperlink ref="B942:E942" r:id="rId514" display="Крючок ветровой КР-75мм цинк"/>
    <hyperlink ref="B943:E943" r:id="rId515" display="Крючок ветровой КР-75/1 цинк"/>
    <hyperlink ref="B949:E949" r:id="rId516" display="Крючок дверной КД К."/>
    <hyperlink ref="B950:E950" r:id="rId517" display="Крючок дверной КД-75 К."/>
    <hyperlink ref="B951:E951" r:id="rId518" display="Крючок дверной цинк Н"/>
    <hyperlink ref="B948:E948" r:id="rId519" display="Крючок ветровой КВ-120"/>
    <hyperlink ref="B955:E955" r:id="rId520" display="Опора пластмассовая №3"/>
    <hyperlink ref="B956:E956" r:id="rId521" display="Опора пластмассовая №4"/>
    <hyperlink ref="B957:E957" r:id="rId522" display="Опора пластмассовая №5"/>
    <hyperlink ref="B958:E958" r:id="rId523" display="Опора пластмассовая №6"/>
    <hyperlink ref="B953:E953" r:id="rId524" display="Опора мебельная D-50 на площадке"/>
    <hyperlink ref="B959:E959" r:id="rId525" display="Ролик выкатной h-44цинк К."/>
    <hyperlink ref="B962:E962" r:id="rId526" display="Ролик опорный К."/>
    <hyperlink ref="B963:E963" r:id="rId527" display="Ролик опорный №493 К."/>
    <hyperlink ref="B954:E954" r:id="rId528" display="Опора колесная с площадкой d=40 h=59"/>
    <hyperlink ref="B964:E964" r:id="rId529" display="Ролик опорный малый №493.2"/>
    <hyperlink ref="B960:E960" r:id="rId530" display="Ролик выкатной №531-01"/>
    <hyperlink ref="B961:E961" r:id="rId531" display="Ролик выкатной №531"/>
    <hyperlink ref="B966:E966" r:id="rId532" display="Пружина дверная 300 мм б\п"/>
    <hyperlink ref="B968:E968" r:id="rId533" display="Пружина дверная d18,5мм оксид"/>
    <hyperlink ref="B969:E969" r:id="rId534" display="Пружина дверная d18,5мм цинк"/>
    <hyperlink ref="B971:E971" r:id="rId535" display="Пружина дверная d24мм оксид"/>
    <hyperlink ref="B970:E970" r:id="rId536" display="Пружина дверная d24мм цинк"/>
    <hyperlink ref="B972:E972" r:id="rId537" display="Пружина дверная d30мм цинк"/>
    <hyperlink ref="B719:E719" r:id="rId538" display="Пробой-ушко 30*100 цинк К"/>
    <hyperlink ref="B722:E722" r:id="rId539" display="Пробой-ушко 40*75 гнутое цинк К"/>
    <hyperlink ref="B726:E726" r:id="rId540" display="Пробой-ушко 30*75 гнутое цинк К"/>
    <hyperlink ref="B723:E723" r:id="rId541" display="Пробой-ушко 40*75 прямая цинк К"/>
    <hyperlink ref="B724:E724" r:id="rId542" display="Пробой-ушко 40*90 гнутое цинк К"/>
    <hyperlink ref="B725:E725" r:id="rId543" display="Пробой-ушко 40*90 прямое цинк К"/>
    <hyperlink ref="B718:E718" r:id="rId544" display="Накладка для замка 40*90 никель"/>
    <hyperlink ref="B735:E735" r:id="rId545" display="Проушина г-образная 18*50 цинк"/>
    <hyperlink ref="B739:E739" r:id="rId546" display="Проушина г-образная 28*77 цинк"/>
    <hyperlink ref="B740:E740" r:id="rId547" display="Проушина г-образная 56*77 цинк"/>
    <hyperlink ref="B736:E736" r:id="rId548" display="Проушина г-образная 70*30 цинк"/>
    <hyperlink ref="B737:E737" r:id="rId549" display="Проушина г-образная 70*30 цинк Н."/>
    <hyperlink ref="B738:E738" r:id="rId550" display="Проушина г-образная 75*40 цинк"/>
    <hyperlink ref="B741:E741" r:id="rId551" display="Проушина плоская 18*50 цинк"/>
    <hyperlink ref="B745:E745" r:id="rId552" display="Проушина плоская 28*77 цинк"/>
    <hyperlink ref="B742:E742" r:id="rId553" display="Проушина плоская 70*30 цинк"/>
    <hyperlink ref="B743:E743" r:id="rId554" display="Проушина плоская 70*30 цинк Н."/>
    <hyperlink ref="B744:E744" r:id="rId555" display="Проушина плоская 75*40 цинк"/>
    <hyperlink ref="B747:E747" r:id="rId556" display="Проушина №6 100*40 прямая Т."/>
    <hyperlink ref="B748:E748" r:id="rId557" display="Проушина №6 30*75*40 угловая Т."/>
    <hyperlink ref="B707:E707" r:id="rId558" display="Петля накладная ПН 5-40 никель"/>
    <hyperlink ref="B706:E706" r:id="rId559" display="Петля накладная ПН 5-40 цинк Н"/>
    <hyperlink ref="B704:E704" r:id="rId560" display="Петля накладная ПН 5-40 цинк Белар."/>
    <hyperlink ref="B712:E712" r:id="rId561" display="Петля накладная ПН 5-60 никель"/>
    <hyperlink ref="B711:E711" r:id="rId562" display="Петля накладная ПН 5-60 цинк Н"/>
    <hyperlink ref="B710:E710" r:id="rId563" display="Петля накладная ПН 5-60 цинк Белар."/>
    <hyperlink ref="B699:E699" r:id="rId564" display="Петля форт. ПН-5-60 бел. Н."/>
    <hyperlink ref="B701:E701" r:id="rId565" display="Петля форт. ПН-5-60 бр.   Н."/>
    <hyperlink ref="B700:E700" r:id="rId566" display="Петля форт. ПН-5-60 зол. Н."/>
    <hyperlink ref="B702:E702" r:id="rId567" display="Петля форт. ПН-5-60 ант. Н."/>
    <hyperlink ref="B677:E677" r:id="rId568" display="Петля карточная  30*50 б/п Н"/>
    <hyperlink ref="B678:E678" r:id="rId569" display="Петля карточная  30*50 никель Н"/>
    <hyperlink ref="B679:E679" r:id="rId570" display="Петля карточная  30*50 цинк Н"/>
    <hyperlink ref="B685:E685" r:id="rId571" display="Петля карточная  40*109 б/п Н"/>
    <hyperlink ref="B683:E683" r:id="rId572" display="Петля карточная  40*50 никель Н"/>
    <hyperlink ref="B687:E687" r:id="rId573" display="Петля карточная  45*200 цинк Н"/>
    <hyperlink ref="B682:E682" r:id="rId574" display="Петля карточная  22*24 н/б Н"/>
    <hyperlink ref="B689:E689" r:id="rId575" display="Петля карточная 3.3-Б 40*128 б/п Н"/>
    <hyperlink ref="B688:E688" r:id="rId576" display="Петля карточная 3.3-Б 40*128 Н"/>
    <hyperlink ref="B676:E676" r:id="rId577" display="Петля карточная  36*50 цинк Н"/>
    <hyperlink ref="B684:E684" r:id="rId578" display="Петля карточная  40*109 цинк Н"/>
    <hyperlink ref="B686:E686" r:id="rId579" display="Петля карточная  40*110 цинк К."/>
    <hyperlink ref="B680:E680" r:id="rId580" display="Петля карточная  40*50 цинк Н"/>
    <hyperlink ref="B690:E690" r:id="rId581" display="Петля карточная  200*45 цинк К"/>
    <hyperlink ref="B681:E681" r:id="rId582" display="Петля карточная  40*50 цинк К"/>
    <hyperlink ref="B691:E691" r:id="rId583" display="Петля ломберная НБ"/>
    <hyperlink ref="B647:E647" r:id="rId584" display="Петля-стрела  Н. ПС-160 б/п"/>
    <hyperlink ref="B648:E648" r:id="rId585" display="Петля-стрела  Н. ПС-210 б/п"/>
    <hyperlink ref="B649:E649" r:id="rId586" display="Петля-стрела  Н. ПС-250 б/п"/>
    <hyperlink ref="B650:E650" r:id="rId587" display="Петля-стрела  Н. ПС-290 б/п"/>
    <hyperlink ref="B651:E651" r:id="rId588" display="Петля-стрела  Н. ПС-370 б/п"/>
    <hyperlink ref="B652:E652" r:id="rId589" display="Петля-стрела  Н. ПС-420 б/п"/>
    <hyperlink ref="B653:E653" r:id="rId590" display="Петля-стрела  Н. ПС-500 б/п"/>
    <hyperlink ref="B654:E654" r:id="rId591" display="Петля-стрела  Н. ПС-550 б/п"/>
    <hyperlink ref="B655:E655" r:id="rId592" display="Петля-стрела  Н. ПС-600 б/п"/>
    <hyperlink ref="B656:E656" r:id="rId593" display="Петля-стрела  Н. ПС-670 б/п"/>
    <hyperlink ref="B657:E657" r:id="rId594" display="Петля-стрела  Р. ПС-750 б/п"/>
    <hyperlink ref="B659:E659" r:id="rId595" display="Петля-стрела  Н. ПС-160 полимер "/>
    <hyperlink ref="B660:E660" r:id="rId596" display="Петля-стрела  Н. ПС-210 полимер"/>
    <hyperlink ref="B661:E661" r:id="rId597" display="Петля-стрела  Н. ПС-250 полимер"/>
    <hyperlink ref="B662:E662" r:id="rId598" display="Петля-стрела  Н. ПС-290 полим."/>
    <hyperlink ref="B663:E663" r:id="rId599" display="Петля-стрела  Н. ПС-370 полим."/>
    <hyperlink ref="B715:E715" r:id="rId600" display="Петля 4-х шарнирная"/>
    <hyperlink ref="B716:E716" r:id="rId601" display="Петля 4-х шарнирная фиксир. 3.12. А (латунир)"/>
    <hyperlink ref="B609:E609" r:id="rId602" display="Петля рояльная 1000мм"/>
    <hyperlink ref="B607:E607" r:id="rId603" display="Петля рояльная 545мм"/>
    <hyperlink ref="B608:E608" r:id="rId604" display="Петля рояльная 727мм"/>
    <hyperlink ref="B604:E604" r:id="rId605" display="Петля ПН-130 лев. Никель Н"/>
    <hyperlink ref="B605:E605" r:id="rId606" display="Петля ПН-130 прав. Никель Н"/>
    <hyperlink ref="B832:E832" r:id="rId607" display="Ручка скоба РС 100-3 цинк К"/>
    <hyperlink ref="B833:E833" r:id="rId608" display="Ручка скоба РС 100-3 белая К"/>
    <hyperlink ref="B837:E837" r:id="rId609" display="Ручка скоба РС 80-3 цинк К"/>
    <hyperlink ref="B838:E838" r:id="rId610" display="Ручка скоба РС 80-3 белая К"/>
    <hyperlink ref="B985:E985" r:id="rId611" display="Цепь В 2-4*16*33 (20 метров) цинк"/>
    <hyperlink ref="B986:E986" r:id="rId612" display="Цепь В 2-6*23*42 (20 метров) цинк"/>
    <hyperlink ref="B980:E980" r:id="rId613" display="Защелка клипса цинк"/>
    <hyperlink ref="B983:E983" r:id="rId614" display="Цепочка дверная ЦК-80 с креп. зол.лак"/>
    <hyperlink ref="B984:E984" r:id="rId615" display="Цепочка дверная ЦК-80 с креп. никель"/>
    <hyperlink ref="B978:E978" r:id="rId616" display="Защелка магнитная бел."/>
    <hyperlink ref="B979:E979" r:id="rId617" display="Защелка магнитная кор."/>
    <hyperlink ref="B88:E88" r:id="rId618" display="Задвижка накладная ЗТ-2-60 цинк"/>
    <hyperlink ref="B89:E89" r:id="rId619" display="Задвижка накладная ЗТ-2-70 цинк"/>
    <hyperlink ref="B91:E91" r:id="rId620" display="Задвижка накладная ЗТ-2-85 цинк"/>
    <hyperlink ref="B92:E92" r:id="rId621" display="Задвижка накладная ЗТ-2-100 цинк"/>
    <hyperlink ref="B75:E75" r:id="rId622" display="Задвижка дверная ЗД-09 медь"/>
    <hyperlink ref="B77:E77" r:id="rId623" display="Задвижка дверная ЗД-09 бронза"/>
    <hyperlink ref="B201:E201" r:id="rId624" display="Крючок вешалка однорожковый пластмассовый"/>
    <hyperlink ref="B240:E240" r:id="rId625" display="Крючок вешалка № 21 полимер"/>
    <hyperlink ref="B241:E241" r:id="rId626" display="Крючок вешалка № 22 полимер"/>
    <hyperlink ref="B242:E242" r:id="rId627" display="Крючок вешалка № 23 полимер"/>
    <hyperlink ref="B243:E243" r:id="rId628" display="Крючок вешалка № 24 полимер"/>
    <hyperlink ref="B244:E244" r:id="rId629" display="Крючок вешалка № 25 полимер"/>
    <hyperlink ref="B481:E481" r:id="rId630" display="Петля накладная ПН-70 левая цинк К"/>
    <hyperlink ref="B482:E482" r:id="rId631" display="Петля накладная ПН-70 правая цинк К"/>
    <hyperlink ref="B181:E181" r:id="rId632" display="Кронштейн для полок 115х80х40 белый"/>
    <hyperlink ref="B182:E182" r:id="rId633" display="Кронштейн для полок 115х80х40 коричневый"/>
    <hyperlink ref="B183:E183" r:id="rId634" display="Кронштейн для полок 160х105х40 белый"/>
    <hyperlink ref="B184:E184" r:id="rId635" display="Кронштейн для полок 160х105х40 коричневый"/>
    <hyperlink ref="B185:E185" r:id="rId636" display="Кронштейн для полок 235х160х40 белый"/>
    <hyperlink ref="B186:E186" r:id="rId637" display="Кронштейн для полок 235х160х40 коричневый"/>
    <hyperlink ref="B187:E187" r:id="rId638" display="Кронштейн для полок 315х200х40 белый"/>
    <hyperlink ref="B188:E188" r:id="rId639" display="Кронштейн для полок 315х200х40 коричневый"/>
    <hyperlink ref="B759:E759" r:id="rId640" display="Ручка деревянная банная"/>
    <hyperlink ref="B760:E760" r:id="rId641" display="Ручка деревянная РС-150"/>
    <hyperlink ref="B761:E761" r:id="rId642" display="Ручка деревянная РС-200"/>
    <hyperlink ref="B765:E765" r:id="rId643" display="Ручка деревянная РС-250"/>
    <hyperlink ref="B865:E865" r:id="rId644" display="Ручка для погреба скрытая серебро"/>
    <hyperlink ref="B868:E868" r:id="rId645" display="Ручка для погреба скрытая цинк"/>
    <hyperlink ref="B866:E866" r:id="rId646" display="Ручка для погреба скрытая медь"/>
    <hyperlink ref="B867:E867" r:id="rId647" display="Ручка для погреба скрытая бронза"/>
    <hyperlink ref="B522:E522" r:id="rId648" display="Петля ПН-110 антик бронза лев. Н"/>
    <hyperlink ref="B529:E529" r:id="rId649" display="Петля ПН-110 антик бронза прав. Н"/>
    <hyperlink ref="B524:E524" r:id="rId650" display="Петля ПН-110 антик золото  лев. Н"/>
    <hyperlink ref="B531:E531" r:id="rId651" display="Петля ПН-110 антик золото  прав. Н"/>
    <hyperlink ref="B523:E523" r:id="rId652" display="Петля ПН-110 антик медь лев. Н"/>
    <hyperlink ref="B530:E530" r:id="rId653" display="Петля ПН-110 антик медь прав. Н"/>
    <hyperlink ref="B525:E525" r:id="rId654" display="Петля ПН-110 антик серебро  лев. Н"/>
    <hyperlink ref="B532:E532" r:id="rId655" display="Петля ПН-110 антик серебро  прав. Н"/>
    <hyperlink ref="B528:E528" r:id="rId656" display="Петля ПН-110 белая лев. Н"/>
    <hyperlink ref="B535:E535" r:id="rId657" display="Петля ПН-110 белая прав. Н"/>
    <hyperlink ref="B534:E534" r:id="rId658" display="Петля ПН-110 горчичная  прав. Н"/>
    <hyperlink ref="B527:E527" r:id="rId659" display="Петля ПН-110 горчичная  лев. Н"/>
    <hyperlink ref="B533:E533" r:id="rId660" display="Петля ПН-110 коричневая прав. Н"/>
    <hyperlink ref="B526:E526" r:id="rId661" display="Петля ПН-110 коричневая лев. Н"/>
    <hyperlink ref="B508:E508" r:id="rId662" display="Петля ПН-85 антик бронза лев. Н"/>
    <hyperlink ref="B515:E515" r:id="rId663" display="Петля ПН-85 антик бронза прав. Н"/>
    <hyperlink ref="B510:E510" r:id="rId664" display="Петля ПН-85 антик золото  лев. Н"/>
    <hyperlink ref="B517:E517" r:id="rId665" display="Петля ПН-85 антик золото прав. Н"/>
    <hyperlink ref="B509:E509" r:id="rId666" display="Петля ПН-85 антик медь лев. Н"/>
    <hyperlink ref="B516:E516" r:id="rId667" display="Петля ПН-85 антик медь прав. Н"/>
    <hyperlink ref="B511:E511" r:id="rId668" display="Петля ПН-85 антик серебро  лев. Н"/>
    <hyperlink ref="B518:E518" r:id="rId669" display="Петля ПН-85 антик серебро  прав. Н"/>
    <hyperlink ref="B514:E514" r:id="rId670" display="Петля ПН-85 белая лев. Н"/>
    <hyperlink ref="B521:E521" r:id="rId671" display="Петля ПН-85 белая прав. Н"/>
    <hyperlink ref="B520:E520" r:id="rId672" display="Петля ПН-85 горчичная прав. Н"/>
    <hyperlink ref="B513:E513" r:id="rId673" display="Петля ПН-85 горчичная лев. Н"/>
    <hyperlink ref="B512:E512" r:id="rId674" display="Петля ПН-85 коричневая лев. Н"/>
    <hyperlink ref="B519:E519" r:id="rId675" display="Петля ПН-85 коричневая прав. Н"/>
    <hyperlink ref="B536:E536" r:id="rId676" display="Петля ПН-130 антик бронза лев. Н"/>
    <hyperlink ref="B543:E543" r:id="rId677" display="Петля ПН-130 антик бронза прав. Н"/>
    <hyperlink ref="B538:E538" r:id="rId678" display="Петля ПН-130 антик золото  лев. Н"/>
    <hyperlink ref="B545:E545" r:id="rId679" display="Петля ПН-130 антик золото  прав. Н"/>
    <hyperlink ref="B537:E537" r:id="rId680" display="Петля ПН-130 антик медь лев. Н"/>
    <hyperlink ref="B544:E544" r:id="rId681" display="Петля ПН-130 антик медь прав. Н"/>
    <hyperlink ref="B539:E539" r:id="rId682" display="Петля ПН-130 антик серебро  лев. Н"/>
    <hyperlink ref="B549:E549" r:id="rId683" display="Петля ПН-130 белая прав. Н"/>
    <hyperlink ref="B541:E541" r:id="rId684" display="Петля ПН-130 горчичная  лев. Н"/>
    <hyperlink ref="B548:E548" r:id="rId685" display="Петля ПН-130 горчичная  прав. Н"/>
    <hyperlink ref="B540:E540" r:id="rId686" display="Петля ПН-130 коричневая лев. Н"/>
    <hyperlink ref="B547:E547" r:id="rId687" display="Петля ПН-130 коричневая прав. Н"/>
    <hyperlink ref="B542:E542" r:id="rId688" display="Петля ПН-130 белая лев. Н"/>
    <hyperlink ref="B546:E546" r:id="rId689" display="Петля ПН-130 антик серебро  прав. Н"/>
    <hyperlink ref="B586:E586" r:id="rId690" display="Петля дверная ПД-100 цинк Н"/>
    <hyperlink ref="B624:E624" r:id="rId691" display="Петля стрела б/п ПС-130"/>
    <hyperlink ref="B625:E625" r:id="rId692" display="Петля стрела б/п ПС-160"/>
    <hyperlink ref="B626:E626" r:id="rId693" display="Петля стрела б/п ПС-215"/>
    <hyperlink ref="B627:E627" r:id="rId694" display="Петля стрела б/п ПС-250"/>
    <hyperlink ref="B628:E628" r:id="rId695" display="Петля стрела б/п ПС-295"/>
    <hyperlink ref="B629:E629" r:id="rId696" display="Петля стрела б/п ПС-370"/>
    <hyperlink ref="B630:E630" r:id="rId697" display="Петля стрела б/п ПС-420"/>
    <hyperlink ref="B631:E631" r:id="rId698" display="Петля стрела б/п ПС-500"/>
    <hyperlink ref="B632:E632" r:id="rId699" display="Петля стрела б/п ПС-550"/>
    <hyperlink ref="B633:E633" r:id="rId700" display="Петля стрела б/п ПС-600"/>
    <hyperlink ref="B634:E634" r:id="rId701" display="Петля стрела б/п ПС-670"/>
    <hyperlink ref="B766:E766" r:id="rId702" display="Ручка деревянная ТР-100 "/>
    <hyperlink ref="B767:E767" r:id="rId703" display="Ручка деревянная ТР-140  "/>
    <hyperlink ref="B768:E768" r:id="rId704" display="Ручка деревянная ТР-170  "/>
    <hyperlink ref="B769:E769" r:id="rId705" display="Ручка деревянная ТР-200 "/>
    <hyperlink ref="B770:E770" r:id="rId706" display="Ручка деревянная ТР-250 "/>
    <hyperlink ref="B771:E771" r:id="rId707" display="Ручка деревянная ТР-300 "/>
    <hyperlink ref="B484:E484" r:id="rId708" display="Петля 110 белая левая"/>
    <hyperlink ref="B485:E485" r:id="rId709" display="Петля 110 белая правая"/>
    <hyperlink ref="B486:E486" r:id="rId710" display="Петля 110 бронза левая"/>
    <hyperlink ref="B487:E487" r:id="rId711" display="Петля 110 бронза правая"/>
    <hyperlink ref="B488:E488" r:id="rId712" display="Петля 110 золото левая"/>
    <hyperlink ref="B489:E489" r:id="rId713" display="Петля 110 золото правая"/>
    <hyperlink ref="B490:E490" r:id="rId714" display="Петля 110 антик левая"/>
    <hyperlink ref="B491:E491" r:id="rId715" display="Петля 110 антик правая"/>
    <hyperlink ref="B492:E492" r:id="rId716" display="Петля 130 белая левая"/>
    <hyperlink ref="B493:E493" r:id="rId717" display="Петля 130 белая правая"/>
    <hyperlink ref="B494:E494" r:id="rId718" display="Петля 130 бронза левая"/>
    <hyperlink ref="B495:E495" r:id="rId719" display="Петля 130 бронза правая"/>
    <hyperlink ref="B496:E496" r:id="rId720" display="Петля 130 золото левая"/>
    <hyperlink ref="B497:E497" r:id="rId721" display="Петля 130 золото правая"/>
    <hyperlink ref="B498:E498" r:id="rId722" display="Петля 130 антик левая"/>
    <hyperlink ref="B499:E499" r:id="rId723" display="Петля 130 антик правая"/>
    <hyperlink ref="B500:E500" r:id="rId724" display="Петля 85 белая левая"/>
    <hyperlink ref="B501:E501" r:id="rId725" display="Петля 85 белая правая"/>
    <hyperlink ref="B502:E502" r:id="rId726" display="Петля 85 бронза левая"/>
    <hyperlink ref="B503:E503" r:id="rId727" display="Петля 85 бронза правая"/>
    <hyperlink ref="B504:E504" r:id="rId728" display="Петля 85 золото левая"/>
    <hyperlink ref="B505:E505" r:id="rId729" display="Петля 85 золото правая"/>
    <hyperlink ref="B506:E506" r:id="rId730" display="Петля 85 антик левая"/>
    <hyperlink ref="B507:E507" r:id="rId731" display="Петля 85 антик правая"/>
    <hyperlink ref="B330:E330" r:id="rId732" display="Держатель балки 150*34*2,0 левый цинк"/>
    <hyperlink ref="B331:E331" r:id="rId733" display="Держатель балки 150*34*2,0 правый цинк"/>
    <hyperlink ref="B332:E332" r:id="rId734" display="Опора балки 140*76*25*2,0 цинк левая №1"/>
    <hyperlink ref="B333:E333" r:id="rId735" display="Опора балки 140*76*25*2,0 цинк правая №2"/>
    <hyperlink ref="B334:E334" r:id="rId736" display="Опора балки 140*76*100*2,0 раскрытая цинк №3"/>
    <hyperlink ref="B335:E335" r:id="rId737" display="Опора балки 140*76*100*2,0 закрытая цинк №4"/>
    <hyperlink ref="B336:E336" r:id="rId738" display="Опора балки 140*76*50*2,0 раскрытая цинк №5"/>
    <hyperlink ref="B337:E337" r:id="rId739" display="Опора балки 140*76*50*2,0 закрытая цинк №6"/>
    <hyperlink ref="B344:E344" r:id="rId740" display="Пластина крепежная 80*300*2,0 цинк Р. "/>
    <hyperlink ref="B345:E345" r:id="rId741" display="Пластина крепежная 100*240*2,0 цинк Р. "/>
    <hyperlink ref="B346:E346" r:id="rId742" display="Пластина крепежная 140*40*2,0 цинк Р. "/>
    <hyperlink ref="B347:E347" r:id="rId743" display="Пластина крепежная 140*55*2,0 цинк Р. "/>
    <hyperlink ref="B348:E348" r:id="rId744" display="Пластина крепежная 180*40*2,0 цинк Р. "/>
    <hyperlink ref="B349:E349" r:id="rId745" display="Пластина крепежная 180*65*2,0 цинк Р. "/>
    <hyperlink ref="B350:E350" r:id="rId746" display="Пластина крепежная 200*90*2,0 цинк Р. "/>
    <hyperlink ref="B351:E351" r:id="rId747" display="Подвес для гипсакартона"/>
    <hyperlink ref="B352:E352" r:id="rId748" display="Соединитель проф. П60*27 одноуровневый"/>
    <hyperlink ref="B366:E366" r:id="rId749" display="Уголок крепежный 35*50 цинк Н"/>
    <hyperlink ref="B367:E367" r:id="rId750" display="Уголок крепежный 55*70 усил. Цинк Н"/>
    <hyperlink ref="B368:E368" r:id="rId751" display="Уголок крепежный 65*90 усил. Н"/>
    <hyperlink ref="B369:E369" r:id="rId752" display="Уголок крепежный 90*105 усил. Н"/>
    <hyperlink ref="B374:E374" r:id="rId753" display="Уголок крепежный 70*70*55*2 (усил) К"/>
    <hyperlink ref="B375:E375" r:id="rId754" display="Уголок крепежный 105*105*90*2(усил) К"/>
    <hyperlink ref="B376:E376" r:id="rId755" display="Уголок крепежный 50*50*35*2 (не усил) Р"/>
    <hyperlink ref="B377:E377" r:id="rId756" display="Уголок крепежный 50*50*35*2 (усил) Р"/>
    <hyperlink ref="B378:E378" r:id="rId757" display="Уголок крепежный 70*70*40*2 Р"/>
    <hyperlink ref="B379:E379" r:id="rId758" display="Уголок крепежный 70*70*40*2 (усил) Р"/>
    <hyperlink ref="B382:E382" r:id="rId759" display="Уголок крепежный 80*80*40*2 Р"/>
    <hyperlink ref="B383:E383" r:id="rId760" display="Уголок крепежный 80*80*60*2 Р"/>
    <hyperlink ref="B384:E384" r:id="rId761" display="Уголок крепежный 80*80*80*2  Р"/>
    <hyperlink ref="B385:E385" r:id="rId762" display="Уголок крепежный 90*90*40*2 Р"/>
    <hyperlink ref="B386:E386" r:id="rId763" display="Уголок крепежный 90*90*40*2 (не усил.) Р"/>
    <hyperlink ref="B773:E773" r:id="rId764" display="Ручка деревянная ТР-100 ЛАК"/>
    <hyperlink ref="B772:E772" r:id="rId765" display="Ручка деревянная ТР-80 ЛАК"/>
    <hyperlink ref="B774:E774" r:id="rId766" display="Ручка деревянная ТР-140 ЛАК"/>
    <hyperlink ref="B775:E775" r:id="rId767" display="Ручка деревянная ТР-170 ЛАК"/>
    <hyperlink ref="B776:E776" r:id="rId768" display="Ручка деревянная ТР-200 ЛАК"/>
    <hyperlink ref="B777:E777" r:id="rId769" display="Ручка деревянная ТР-250 ЛАК"/>
    <hyperlink ref="B778:E778" r:id="rId770" display="Ручка деревянная ТР-300 ЛАК"/>
    <hyperlink ref="B779:E779" r:id="rId771" display="Ручка деревянная ТР-100 круглая"/>
    <hyperlink ref="B780:E780" r:id="rId772" display="Ручка деревянная ТР-140 круглая"/>
    <hyperlink ref="B781:E781" r:id="rId773" display="Ручка деревянная ТР-170 круглая"/>
    <hyperlink ref="B782:E782" r:id="rId774" display="Ручка деревянная ТР-200 круглая"/>
    <hyperlink ref="B783:E783" r:id="rId775" display="Ручка деревянная ТР-250 круглая"/>
    <hyperlink ref="B784:E784" r:id="rId776" display="Ручка деревянная ТР-100 круглая"/>
    <hyperlink ref="B785:E785" r:id="rId777" display="Ручка деревянная ТР-100 круглая ЛАК"/>
    <hyperlink ref="B786:E786" r:id="rId778" display="Ручка деревянная ТР-140 круглая ЛАК"/>
    <hyperlink ref="B787:E787" r:id="rId779" display="Ручка деревянная ТР-170 круглая ЛАК"/>
    <hyperlink ref="B788:E788" r:id="rId780" display="Ручка деревянная ТР-200 круглая ЛАК"/>
    <hyperlink ref="B789:E789" r:id="rId781" display="Ручка деревянная ТР-250 круглая ЛАК"/>
    <hyperlink ref="B790:E790" r:id="rId782" display="Ручка деревянная ТР-300 круглая ЛАК"/>
    <hyperlink ref="B791:E791" r:id="rId783" display="Ручка деревянная ТР-140 резная"/>
    <hyperlink ref="B792:E792" r:id="rId784" display="Ручка деревянная ТР-140 резная"/>
    <hyperlink ref="B794:E794" r:id="rId785" display="Ручка скоба банная плоская 200"/>
    <hyperlink ref="B793:E793" r:id="rId786" display="Ручка скоба банная плоская 180"/>
    <hyperlink ref="B557:E557" r:id="rId787" display="Петля &quot;бабочка&quot; 800-3 без врезки 75*63*2,5 старая бронза"/>
    <hyperlink ref="B558:E558" r:id="rId788" display="Петля &quot;бабочка&quot; 800-3 без врезки 75*63*2,5 старая медь"/>
    <hyperlink ref="B559:E559" r:id="rId789" display="Петля &quot;бабочка&quot; 800-3 без врезки 75*63*2,5 матовая латунь"/>
    <hyperlink ref="B560:E560" r:id="rId790" display="Петля &quot;бабочка&quot; 800-3 без врезки 75*63*2,5 латунь"/>
    <hyperlink ref="B561:E561" r:id="rId791" display="Петля &quot;бабочка&quot; 800-3 без врезки 75*63*2,5 хром"/>
    <hyperlink ref="B562:E562" r:id="rId792" display="Петля &quot;бабочка&quot; 800-3 без врезки 75*63*2,5 матовый хром"/>
    <hyperlink ref="B563:E563" r:id="rId793" display="Петля &quot;бабочка&quot; 800-4 без врезки 100*75*2,5 старая бронза"/>
    <hyperlink ref="B564:E564" r:id="rId794" display="Петля &quot;бабочка&quot; 800-4 без врезки 100*75*2,5 старая медь"/>
    <hyperlink ref="B565:E565" r:id="rId795" display="Петля &quot;бабочка&quot; 800-4 без врезки 100*75*2,5 матовая латунь"/>
    <hyperlink ref="B566:E566" r:id="rId796" display="Петля &quot;бабочка&quot; 800-4 без врезки 100*75*2,5 латунь"/>
    <hyperlink ref="B567:E567" r:id="rId797" display="Петля &quot;бабочка&quot; 800-4 без врезки 100*75*2,5 хром"/>
    <hyperlink ref="B568:E568" r:id="rId798" display="Петля &quot;бабочка&quot; 800-4 без врезки 100*75*2,5 матовый хром"/>
    <hyperlink ref="B569:E569" r:id="rId799" display="Петля &quot;бабочка&quot; 800-5 без врезки 125*75*2,5 старая бронза"/>
    <hyperlink ref="B570:E570" r:id="rId800" display="Петля &quot;бабочка&quot; 800-5 без врезки 125*75*2,5 старая медь"/>
    <hyperlink ref="B571:E571" r:id="rId801" display="Петля &quot;бабочка&quot; 800-5 без врезки 125*75*2,5 матовая латунь"/>
    <hyperlink ref="B572:E572" r:id="rId802" display="Петля &quot;бабочка&quot; 800-5 без врезки 125*75*2,5 латунь"/>
    <hyperlink ref="B573:E573" r:id="rId803" display="Петля &quot;бабочка&quot; 800-5 без врезки 125*75*2,5 хром"/>
    <hyperlink ref="B574:E574" r:id="rId804" display="Петля &quot;бабочка&quot; 800-5 без врезки 125*75*2,5 матовый хром"/>
    <hyperlink ref="B95:E95" r:id="rId805" display="Задвижка накладная ЗТ4 полимер. К"/>
    <hyperlink ref="B96:E96" r:id="rId806" display="Задвижка накладная ЗТ5 полимер. К"/>
    <hyperlink ref="B97:E97" r:id="rId807" display="Задвижка накладная ЗТ6 полимер. К"/>
    <hyperlink ref="B196:E196" r:id="rId808" display="Кронштейн МК 100*100  К"/>
    <hyperlink ref="B259:E259" r:id="rId809" display="Уголок 25*25*15*2 цинк К"/>
    <hyperlink ref="B262:E262" r:id="rId810" display="Уголок УМ-20 цинк Н"/>
    <hyperlink ref="B263:E263" r:id="rId811" display="Уголок УМ-30 цинк Н"/>
    <hyperlink ref="B264:E264" r:id="rId812" display="Уголок УМ-40 цинк Н"/>
    <hyperlink ref="B260:E260" r:id="rId813" display="Уголок 40*40*16*1,8 цинк К"/>
    <hyperlink ref="B261:E261" r:id="rId814" display="Уголок 42*42*30*2,3 цинк К"/>
    <hyperlink ref="B576:E576" r:id="rId815" display="Петля дверная ПД-65 белая "/>
    <hyperlink ref="B585:E585" r:id="rId816" display="Петля накладная ввертная ПНВ-65"/>
    <hyperlink ref="B37:E37" r:id="rId817" display="Задвижка воротная ЗТ-150 зеленая"/>
    <hyperlink ref="B29:E29" r:id="rId818" display="Ручка д/пласт. окон с ключом"/>
    <hyperlink ref="B43:E43" r:id="rId819" display="Задвижка гаражная ЗГ-1-300 мм Ч"/>
    <hyperlink ref="B44:E44" r:id="rId820" display="Задвижка гаражная ЗГ-1-340 мм Ч"/>
    <hyperlink ref="B45:E45" r:id="rId821" display="Задвижка гаражная ЗГ-1-370 мм Ч"/>
    <hyperlink ref="B46:E46" r:id="rId822" display="Задвижка гаражная ЗГ-1-420 мм Ч"/>
    <hyperlink ref="B47:E47" r:id="rId823" display="Задвижка гаражная ЗГ-2-400 мм Ч"/>
    <hyperlink ref="B48:E48" r:id="rId824" display="Задвижка гаражная ЗГ-2-500 мм Ч"/>
    <hyperlink ref="B49:E49" r:id="rId825" display="Задвижка гаражная ЗГ-2-600 мм Ч"/>
    <hyperlink ref="B50:E50" r:id="rId826" display="Задвижка гаражная ЗГ-3-400 мм Ч"/>
    <hyperlink ref="B51:E51" r:id="rId827" display="Задвижка гаражная ЗГ-3-500 мм Ч"/>
    <hyperlink ref="B63:E63" r:id="rId828" display="Задвижка дверная ЗД-04 цинк "/>
    <hyperlink ref="B68:E68" r:id="rId829" display="Задвижка дверная ЗД-06 медь"/>
    <hyperlink ref="B76:E76" r:id="rId830" display="Задвижка дверная ЗД-09 серебро"/>
    <hyperlink ref="B61:E61" r:id="rId831" display="Задвижка дверная ЗД-02 бронза"/>
    <hyperlink ref="B70:E70" r:id="rId832" display="Задвижка дверная ЗД-07 бронза"/>
    <hyperlink ref="B73:E73" r:id="rId833" display="Задвижка дверная ЗД-08 бронза"/>
    <hyperlink ref="B74:E74" r:id="rId834" display="Задвижка дверная ЗД-08 серебро"/>
    <hyperlink ref="B981:E981" r:id="rId835" display="Замок накидной L=35мм"/>
    <hyperlink ref="B982:E982" r:id="rId836" display="Замок накидной L=50мм"/>
    <hyperlink ref="B72:E72" r:id="rId837" display="Задвижка дверная ЗД-08 медь"/>
    <hyperlink ref="B79:E79" r:id="rId838" display="Задвижка дверная ЗД-100 полим."/>
    <hyperlink ref="B78:E78" r:id="rId839" display="Задвижка дверная ЗД-100 окс."/>
    <hyperlink ref="B316:E316" r:id="rId840" display="Подвес д/гипсакартона"/>
    <hyperlink ref="B64:E64" r:id="rId841" display="Задвижка дверная ЗД-04 цинк "/>
    <hyperlink ref="B916:E916" r:id="rId842" display="Решетка 250*250 (зол.) мет"/>
    <hyperlink ref="B917:E917" r:id="rId843" display="Решетка 250*250 (хром) мет"/>
    <hyperlink ref="B41:E41" r:id="rId844" display="Петля фигурная &quot;Бабочка&quot; ПФБ-1 полимер"/>
    <hyperlink ref="B705:E705" r:id="rId845" display="Петля накладная ПН 5-40 цинк Белар."/>
    <hyperlink ref="B709:E709" r:id="rId846" display="Петля накладная ПН 5-60 цинк Белар."/>
    <hyperlink ref="B90:E90" r:id="rId847" display="Задвижка накладная ЗТ-2-85 цинк"/>
    <hyperlink ref="B94:E94" r:id="rId848" display="Задвижка накладная ЗТ-2-100 цинк"/>
    <hyperlink ref="B93:E93" r:id="rId849" display="Задвижка накладная ЗТ-2-100 цинк"/>
    <hyperlink ref="B414:E414" r:id="rId850" display="Угольник УГ-75 полимер  К"/>
    <hyperlink ref="B415:E415" r:id="rId851" display="Угольник УГ-75 полимер  К"/>
    <hyperlink ref="B417:E417" r:id="rId852" display="Угольник УГ-100-2 цинк Н"/>
    <hyperlink ref="B388:E388" r:id="rId853" display="Крепежный уголок усиленный KUU 90х90х65"/>
    <hyperlink ref="B389:E409" r:id="rId854" display="Крепежный уголок усиленный KUU 90х90х65"/>
  </hyperlinks>
  <pageMargins left="0.72" right="0.28000000000000003" top="0.32" bottom="0.35" header="0.17" footer="0.16"/>
  <pageSetup paperSize="9" orientation="portrait" r:id="rId855"/>
  <headerFooter alignWithMargins="0">
    <oddFooter>&amp;C&amp;P</oddFooter>
  </headerFooter>
  <drawing r:id="rId856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BFF21"/>
    <outlinePr summaryBelow="0" summaryRight="0"/>
  </sheetPr>
  <dimension ref="A1:IV630"/>
  <sheetViews>
    <sheetView zoomScale="90" zoomScaleNormal="90" workbookViewId="0">
      <selection activeCell="F5" sqref="F5"/>
    </sheetView>
  </sheetViews>
  <sheetFormatPr defaultColWidth="9.28515625" defaultRowHeight="12.75" outlineLevelRow="2"/>
  <cols>
    <col min="1" max="1" width="8.5703125" customWidth="1"/>
    <col min="2" max="2" width="57.5703125" style="5" customWidth="1"/>
    <col min="3" max="3" width="5.42578125" style="5" customWidth="1"/>
    <col min="4" max="4" width="9.28515625" customWidth="1"/>
    <col min="5" max="5" width="11.28515625" style="203" customWidth="1"/>
    <col min="6" max="6" width="11.7109375" customWidth="1"/>
    <col min="7" max="7" width="11.28515625" customWidth="1"/>
    <col min="8" max="8" width="10.5703125" hidden="1" customWidth="1"/>
    <col min="9" max="9" width="10.5703125" style="4" hidden="1" customWidth="1"/>
    <col min="10" max="10" width="9.28515625" hidden="1" customWidth="1"/>
    <col min="11" max="11" width="11.7109375" customWidth="1"/>
    <col min="12" max="12" width="14.5703125" customWidth="1"/>
    <col min="13" max="13" width="15.28515625" style="27" customWidth="1"/>
    <col min="14" max="14" width="15.42578125" style="27" customWidth="1"/>
    <col min="15" max="15" width="9.28515625" style="27"/>
    <col min="16" max="16" width="12.5703125" style="27" bestFit="1" customWidth="1"/>
    <col min="17" max="17" width="12.28515625" style="27" customWidth="1"/>
    <col min="18" max="18" width="13.7109375" style="27" customWidth="1"/>
    <col min="19" max="16384" width="9.28515625" style="27"/>
  </cols>
  <sheetData>
    <row r="1" spans="1:41" ht="74.25" customHeight="1">
      <c r="A1" s="490"/>
      <c r="B1" s="490"/>
      <c r="C1" s="490"/>
      <c r="D1" s="490"/>
      <c r="E1" s="490"/>
      <c r="F1" s="490"/>
      <c r="G1" s="490"/>
      <c r="H1" s="109"/>
      <c r="I1" s="10"/>
      <c r="J1" s="9"/>
      <c r="K1" s="482" t="s">
        <v>99</v>
      </c>
      <c r="L1" s="483"/>
      <c r="M1" s="483"/>
      <c r="N1" s="483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ht="15" customHeight="1">
      <c r="A2" s="489" t="s">
        <v>47</v>
      </c>
      <c r="B2" s="489"/>
      <c r="C2" s="489"/>
      <c r="D2" s="489"/>
      <c r="E2" s="489"/>
      <c r="F2" s="489"/>
      <c r="G2" s="489"/>
      <c r="H2" s="109"/>
      <c r="I2" s="10"/>
      <c r="J2" s="9"/>
      <c r="K2" s="491" t="s">
        <v>518</v>
      </c>
      <c r="L2" s="491"/>
      <c r="M2" s="491"/>
      <c r="N2" s="491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</row>
    <row r="3" spans="1:41" ht="15" customHeight="1">
      <c r="A3" s="489" t="s">
        <v>48</v>
      </c>
      <c r="B3" s="489"/>
      <c r="C3" s="489"/>
      <c r="D3" s="489"/>
      <c r="E3" s="489"/>
      <c r="F3" s="489"/>
      <c r="G3" s="489"/>
      <c r="H3" s="109"/>
      <c r="I3" s="10"/>
      <c r="J3" s="9"/>
      <c r="K3" s="491"/>
      <c r="L3" s="491"/>
      <c r="M3" s="491"/>
      <c r="N3" s="491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</row>
    <row r="4" spans="1:41" s="99" customFormat="1" ht="18" customHeight="1">
      <c r="A4" s="105"/>
      <c r="B4" s="114" t="s">
        <v>62</v>
      </c>
      <c r="C4" s="114"/>
      <c r="D4" s="114"/>
      <c r="E4" s="114"/>
      <c r="F4" s="115"/>
      <c r="G4" s="115"/>
      <c r="H4" s="108"/>
      <c r="I4" s="108"/>
      <c r="J4" s="109"/>
      <c r="K4" s="491"/>
      <c r="L4" s="491"/>
      <c r="M4" s="491"/>
      <c r="N4" s="491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</row>
    <row r="5" spans="1:41" s="99" customFormat="1" ht="18" customHeight="1">
      <c r="A5" s="105"/>
      <c r="B5" s="114" t="s">
        <v>63</v>
      </c>
      <c r="C5" s="114"/>
      <c r="D5" s="114"/>
      <c r="E5" s="114"/>
      <c r="F5" s="115"/>
      <c r="G5" s="115"/>
      <c r="H5" s="108"/>
      <c r="I5" s="108"/>
      <c r="J5" s="109"/>
      <c r="K5" s="491"/>
      <c r="L5" s="491"/>
      <c r="M5" s="491"/>
      <c r="N5" s="491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</row>
    <row r="6" spans="1:41" s="99" customFormat="1" ht="16.5" customHeight="1">
      <c r="A6" s="105"/>
      <c r="B6" s="114" t="s">
        <v>64</v>
      </c>
      <c r="C6" s="114"/>
      <c r="D6" s="114"/>
      <c r="E6" s="114"/>
      <c r="F6" s="115"/>
      <c r="G6" s="115"/>
      <c r="H6" s="108"/>
      <c r="I6" s="108"/>
      <c r="J6" s="109"/>
      <c r="K6" s="491"/>
      <c r="L6" s="491"/>
      <c r="M6" s="491"/>
      <c r="N6" s="491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</row>
    <row r="7" spans="1:41" ht="20.25" customHeight="1" thickBot="1">
      <c r="A7" s="110"/>
      <c r="B7" s="110"/>
      <c r="C7" s="112"/>
      <c r="D7" s="112"/>
      <c r="E7" s="112"/>
      <c r="F7" s="112"/>
      <c r="G7" s="113"/>
      <c r="H7" s="109"/>
      <c r="I7" s="10"/>
      <c r="J7" s="9"/>
      <c r="K7" s="498" t="s">
        <v>517</v>
      </c>
      <c r="L7" s="499"/>
      <c r="M7" s="499"/>
      <c r="N7" s="499"/>
      <c r="O7" s="315"/>
      <c r="P7" s="315"/>
      <c r="Q7" s="315"/>
      <c r="R7" s="315"/>
      <c r="S7" s="315"/>
      <c r="T7" s="315"/>
      <c r="U7" s="315"/>
      <c r="V7" s="31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</row>
    <row r="8" spans="1:41" ht="30" customHeight="1" thickBot="1">
      <c r="A8" s="527" t="s">
        <v>1876</v>
      </c>
      <c r="B8" s="527"/>
      <c r="C8" s="527"/>
      <c r="D8" s="527"/>
      <c r="E8" s="527"/>
      <c r="F8" s="527"/>
      <c r="G8" s="527"/>
      <c r="H8" s="527"/>
      <c r="I8" s="11"/>
      <c r="J8" s="9"/>
      <c r="K8" s="12" t="s">
        <v>95</v>
      </c>
      <c r="L8" s="103">
        <f>P8+Фурнит!P8+Хозяйств!P8+Инстументы!M8+'Мебель для отдыха'!P8+Сантехника!Q8</f>
        <v>0</v>
      </c>
      <c r="M8" s="102">
        <f>IF(L8&gt;=30000,Q8+Фурнит!Q8+Хозяйств!Q8+Инстументы!N8+'Мебель для отдыха'!Q8+Сантехника!R8,0)</f>
        <v>0</v>
      </c>
      <c r="N8" s="104">
        <f>IF(L8&gt;=100000,R8+Инстументы!O8+'Мебель для отдыха'!R8+Сантехника!S8+Хозяйств!R8+Фурнит!R8,0)</f>
        <v>0</v>
      </c>
      <c r="O8" s="315"/>
      <c r="P8" s="316">
        <f>L532</f>
        <v>0</v>
      </c>
      <c r="Q8" s="316">
        <f>M532</f>
        <v>0</v>
      </c>
      <c r="R8" s="316">
        <f>N532</f>
        <v>0</v>
      </c>
      <c r="S8" s="317"/>
      <c r="T8" s="317"/>
      <c r="U8" s="315"/>
      <c r="V8" s="31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</row>
    <row r="9" spans="1:41" ht="29.25" customHeight="1" thickBot="1">
      <c r="A9" s="167" t="s">
        <v>825</v>
      </c>
      <c r="B9" s="218" t="s">
        <v>50</v>
      </c>
      <c r="C9" s="169" t="s">
        <v>562</v>
      </c>
      <c r="D9" s="170" t="s">
        <v>219</v>
      </c>
      <c r="E9" s="355" t="s">
        <v>100</v>
      </c>
      <c r="F9" s="171" t="s">
        <v>563</v>
      </c>
      <c r="G9" s="171" t="s">
        <v>564</v>
      </c>
      <c r="H9" s="9"/>
      <c r="I9" s="9"/>
      <c r="J9" s="9"/>
      <c r="K9" s="174" t="s">
        <v>101</v>
      </c>
      <c r="L9" s="173" t="s">
        <v>565</v>
      </c>
      <c r="M9" s="173" t="s">
        <v>566</v>
      </c>
      <c r="N9" s="173" t="s">
        <v>567</v>
      </c>
      <c r="O9" s="315"/>
      <c r="P9" s="315"/>
      <c r="Q9" s="315"/>
      <c r="R9" s="315"/>
      <c r="S9" s="315"/>
      <c r="T9" s="315"/>
      <c r="U9" s="315"/>
      <c r="V9" s="31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</row>
    <row r="10" spans="1:41" s="128" customFormat="1" ht="18.75" customHeight="1">
      <c r="A10" s="525" t="s">
        <v>529</v>
      </c>
      <c r="B10" s="526"/>
      <c r="C10" s="526"/>
      <c r="D10" s="526"/>
      <c r="E10" s="526"/>
      <c r="F10" s="526"/>
      <c r="G10" s="526"/>
      <c r="H10" s="286"/>
      <c r="I10" s="286"/>
      <c r="J10" s="286"/>
      <c r="K10" s="286"/>
      <c r="L10" s="126"/>
      <c r="M10" s="46"/>
      <c r="N10" s="286"/>
      <c r="O10" s="315"/>
      <c r="P10" s="315"/>
      <c r="Q10" s="315"/>
      <c r="R10" s="315"/>
      <c r="S10" s="315"/>
      <c r="T10" s="315"/>
      <c r="U10" s="315"/>
      <c r="V10" s="31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</row>
    <row r="11" spans="1:41" s="134" customFormat="1" ht="14.1" customHeight="1" outlineLevel="1" thickBot="1">
      <c r="A11" s="528" t="s">
        <v>626</v>
      </c>
      <c r="B11" s="528"/>
      <c r="C11" s="528"/>
      <c r="D11" s="528"/>
      <c r="E11" s="528"/>
      <c r="F11" s="528"/>
      <c r="G11" s="528"/>
      <c r="H11" s="528"/>
      <c r="I11" s="528"/>
      <c r="J11" s="126"/>
      <c r="K11" s="46"/>
      <c r="L11" s="46"/>
      <c r="M11" s="46"/>
      <c r="N11" s="287"/>
      <c r="O11" s="315"/>
      <c r="P11" s="315"/>
      <c r="Q11" s="315"/>
      <c r="R11" s="315"/>
      <c r="S11" s="315"/>
      <c r="T11" s="315"/>
      <c r="U11" s="315"/>
      <c r="V11" s="31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</row>
    <row r="12" spans="1:41" ht="12.75" customHeight="1" outlineLevel="2">
      <c r="A12" s="172">
        <v>201001</v>
      </c>
      <c r="B12" s="259" t="s">
        <v>670</v>
      </c>
      <c r="C12" s="168" t="s">
        <v>2</v>
      </c>
      <c r="D12" s="160">
        <v>600</v>
      </c>
      <c r="E12" s="165">
        <v>31</v>
      </c>
      <c r="F12" s="161">
        <f>E12/1.031</f>
        <v>30.067895247332689</v>
      </c>
      <c r="G12" s="161">
        <f>F12/1.0204</f>
        <v>29.46677307657065</v>
      </c>
      <c r="H12" s="280"/>
      <c r="I12" s="280"/>
      <c r="J12" s="280"/>
      <c r="K12" s="175"/>
      <c r="L12" s="232">
        <f t="shared" ref="L12:L35" si="0">K12*E12</f>
        <v>0</v>
      </c>
      <c r="M12" s="233">
        <f>IF($L$8&gt;=30000,K12*F12,0)</f>
        <v>0</v>
      </c>
      <c r="N12" s="233">
        <f>IF($L$8&gt;=100000,K12*G12,0)</f>
        <v>0</v>
      </c>
      <c r="O12" s="315"/>
      <c r="P12" s="315"/>
      <c r="Q12" s="315"/>
      <c r="R12" s="315"/>
      <c r="S12" s="315"/>
      <c r="T12" s="315"/>
      <c r="U12" s="315"/>
      <c r="V12" s="31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</row>
    <row r="13" spans="1:41" ht="12.75" customHeight="1" outlineLevel="2">
      <c r="A13" s="172">
        <v>201002</v>
      </c>
      <c r="B13" s="259" t="s">
        <v>671</v>
      </c>
      <c r="C13" s="168" t="s">
        <v>2</v>
      </c>
      <c r="D13" s="160">
        <v>240</v>
      </c>
      <c r="E13" s="165">
        <v>52</v>
      </c>
      <c r="F13" s="161">
        <f t="shared" ref="F13:F35" si="1">E13/1.031</f>
        <v>50.436469447138705</v>
      </c>
      <c r="G13" s="161">
        <f t="shared" ref="G13:G35" si="2">F13/1.0204</f>
        <v>49.428135483279796</v>
      </c>
      <c r="H13" s="280"/>
      <c r="I13" s="280"/>
      <c r="J13" s="280"/>
      <c r="K13" s="16"/>
      <c r="L13" s="232">
        <f t="shared" si="0"/>
        <v>0</v>
      </c>
      <c r="M13" s="233">
        <f t="shared" ref="M13:M86" si="3">IF($L$8&gt;=30000,K13*F13,0)</f>
        <v>0</v>
      </c>
      <c r="N13" s="233">
        <f t="shared" ref="N13:N86" si="4">IF($L$8&gt;=100000,K13*G13,0)</f>
        <v>0</v>
      </c>
      <c r="O13" s="315"/>
      <c r="P13" s="315"/>
      <c r="Q13" s="315"/>
      <c r="R13" s="315"/>
      <c r="S13" s="315"/>
      <c r="T13" s="315"/>
      <c r="U13" s="315"/>
      <c r="V13" s="31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</row>
    <row r="14" spans="1:41" ht="12.75" customHeight="1" outlineLevel="2">
      <c r="A14" s="172">
        <v>201003</v>
      </c>
      <c r="B14" s="259" t="s">
        <v>672</v>
      </c>
      <c r="C14" s="168" t="s">
        <v>2</v>
      </c>
      <c r="D14" s="160">
        <v>120</v>
      </c>
      <c r="E14" s="367">
        <v>75.5</v>
      </c>
      <c r="F14" s="161">
        <f t="shared" si="1"/>
        <v>73.229873908826391</v>
      </c>
      <c r="G14" s="161">
        <f t="shared" si="2"/>
        <v>71.765850557454328</v>
      </c>
      <c r="H14" s="280"/>
      <c r="I14" s="280"/>
      <c r="J14" s="280"/>
      <c r="K14" s="16"/>
      <c r="L14" s="232">
        <f t="shared" si="0"/>
        <v>0</v>
      </c>
      <c r="M14" s="233">
        <f t="shared" si="3"/>
        <v>0</v>
      </c>
      <c r="N14" s="233">
        <f t="shared" si="4"/>
        <v>0</v>
      </c>
      <c r="O14" s="315"/>
      <c r="P14" s="315"/>
      <c r="Q14" s="315"/>
      <c r="R14" s="315"/>
      <c r="S14" s="315"/>
      <c r="T14" s="315"/>
      <c r="U14" s="315"/>
      <c r="V14" s="31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</row>
    <row r="15" spans="1:41" ht="12.75" customHeight="1" outlineLevel="2">
      <c r="A15" s="172">
        <v>201004</v>
      </c>
      <c r="B15" s="288" t="s">
        <v>673</v>
      </c>
      <c r="C15" s="168" t="s">
        <v>2</v>
      </c>
      <c r="D15" s="160">
        <v>60</v>
      </c>
      <c r="E15" s="367">
        <v>130</v>
      </c>
      <c r="F15" s="161">
        <f t="shared" si="1"/>
        <v>126.09117361784676</v>
      </c>
      <c r="G15" s="161">
        <f t="shared" si="2"/>
        <v>123.5703387081995</v>
      </c>
      <c r="H15" s="280"/>
      <c r="I15" s="280"/>
      <c r="J15" s="280"/>
      <c r="K15" s="16"/>
      <c r="L15" s="232">
        <f t="shared" si="0"/>
        <v>0</v>
      </c>
      <c r="M15" s="233">
        <f t="shared" si="3"/>
        <v>0</v>
      </c>
      <c r="N15" s="233">
        <f t="shared" si="4"/>
        <v>0</v>
      </c>
      <c r="O15" s="315"/>
      <c r="P15" s="315"/>
      <c r="Q15" s="315"/>
      <c r="R15" s="315"/>
      <c r="S15" s="315"/>
      <c r="T15" s="315"/>
      <c r="U15" s="315"/>
      <c r="V15" s="31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</row>
    <row r="16" spans="1:41" ht="12.75" customHeight="1" outlineLevel="2">
      <c r="A16" s="172">
        <v>201005</v>
      </c>
      <c r="B16" s="259" t="s">
        <v>675</v>
      </c>
      <c r="C16" s="168" t="s">
        <v>2</v>
      </c>
      <c r="D16" s="160">
        <v>30</v>
      </c>
      <c r="E16" s="367">
        <v>191.5</v>
      </c>
      <c r="F16" s="161">
        <f t="shared" si="1"/>
        <v>185.74199806013581</v>
      </c>
      <c r="G16" s="161">
        <f t="shared" si="2"/>
        <v>182.02861432784772</v>
      </c>
      <c r="H16" s="280"/>
      <c r="I16" s="280"/>
      <c r="J16" s="280"/>
      <c r="K16" s="16"/>
      <c r="L16" s="232">
        <f t="shared" si="0"/>
        <v>0</v>
      </c>
      <c r="M16" s="233">
        <f t="shared" si="3"/>
        <v>0</v>
      </c>
      <c r="N16" s="233">
        <f t="shared" si="4"/>
        <v>0</v>
      </c>
      <c r="O16" s="315"/>
      <c r="P16" s="315"/>
      <c r="Q16" s="315"/>
      <c r="R16" s="315"/>
      <c r="S16" s="315"/>
      <c r="T16" s="315"/>
      <c r="U16" s="315"/>
      <c r="V16" s="31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</row>
    <row r="17" spans="1:41" ht="12.75" customHeight="1" outlineLevel="2">
      <c r="A17" s="172">
        <v>201006</v>
      </c>
      <c r="B17" s="259" t="s">
        <v>674</v>
      </c>
      <c r="C17" s="168" t="s">
        <v>2</v>
      </c>
      <c r="D17" s="160">
        <v>30</v>
      </c>
      <c r="E17" s="367">
        <v>260</v>
      </c>
      <c r="F17" s="161">
        <f t="shared" si="1"/>
        <v>252.18234723569353</v>
      </c>
      <c r="G17" s="161">
        <f t="shared" si="2"/>
        <v>247.140677416399</v>
      </c>
      <c r="H17" s="280"/>
      <c r="I17" s="280"/>
      <c r="J17" s="280"/>
      <c r="K17" s="16"/>
      <c r="L17" s="232">
        <f t="shared" si="0"/>
        <v>0</v>
      </c>
      <c r="M17" s="233">
        <f t="shared" si="3"/>
        <v>0</v>
      </c>
      <c r="N17" s="233">
        <f t="shared" si="4"/>
        <v>0</v>
      </c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</row>
    <row r="18" spans="1:41" ht="12.75" customHeight="1" outlineLevel="2">
      <c r="A18" s="172">
        <v>201007</v>
      </c>
      <c r="B18" s="259" t="s">
        <v>676</v>
      </c>
      <c r="C18" s="168" t="s">
        <v>2</v>
      </c>
      <c r="D18" s="160">
        <v>72</v>
      </c>
      <c r="E18" s="165">
        <v>0</v>
      </c>
      <c r="F18" s="161">
        <f t="shared" si="1"/>
        <v>0</v>
      </c>
      <c r="G18" s="161">
        <f t="shared" si="2"/>
        <v>0</v>
      </c>
      <c r="H18" s="280"/>
      <c r="I18" s="280"/>
      <c r="J18" s="280"/>
      <c r="K18" s="16"/>
      <c r="L18" s="232">
        <f t="shared" si="0"/>
        <v>0</v>
      </c>
      <c r="M18" s="233">
        <f t="shared" si="3"/>
        <v>0</v>
      </c>
      <c r="N18" s="233">
        <f t="shared" si="4"/>
        <v>0</v>
      </c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</row>
    <row r="19" spans="1:41" ht="12.75" customHeight="1" outlineLevel="2">
      <c r="A19" s="172">
        <v>201008</v>
      </c>
      <c r="B19" s="259" t="s">
        <v>677</v>
      </c>
      <c r="C19" s="168" t="s">
        <v>2</v>
      </c>
      <c r="D19" s="160">
        <v>48</v>
      </c>
      <c r="E19" s="367">
        <v>86.5</v>
      </c>
      <c r="F19" s="161">
        <f t="shared" si="1"/>
        <v>83.89912706110573</v>
      </c>
      <c r="G19" s="161">
        <f t="shared" si="2"/>
        <v>82.221802294301966</v>
      </c>
      <c r="H19" s="280"/>
      <c r="I19" s="280"/>
      <c r="J19" s="280"/>
      <c r="K19" s="16"/>
      <c r="L19" s="232">
        <f t="shared" si="0"/>
        <v>0</v>
      </c>
      <c r="M19" s="233">
        <f t="shared" si="3"/>
        <v>0</v>
      </c>
      <c r="N19" s="233">
        <f t="shared" si="4"/>
        <v>0</v>
      </c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</row>
    <row r="20" spans="1:41" ht="12.75" customHeight="1" outlineLevel="2">
      <c r="A20" s="172">
        <v>201009</v>
      </c>
      <c r="B20" s="259" t="s">
        <v>678</v>
      </c>
      <c r="C20" s="168" t="s">
        <v>2</v>
      </c>
      <c r="D20" s="160">
        <v>36</v>
      </c>
      <c r="E20" s="367">
        <v>144</v>
      </c>
      <c r="F20" s="161">
        <f t="shared" si="1"/>
        <v>139.67022308438411</v>
      </c>
      <c r="G20" s="161">
        <f t="shared" si="2"/>
        <v>136.8779136460056</v>
      </c>
      <c r="H20" s="280"/>
      <c r="I20" s="280"/>
      <c r="J20" s="280"/>
      <c r="K20" s="16"/>
      <c r="L20" s="232">
        <f t="shared" si="0"/>
        <v>0</v>
      </c>
      <c r="M20" s="233">
        <f t="shared" si="3"/>
        <v>0</v>
      </c>
      <c r="N20" s="233">
        <f t="shared" si="4"/>
        <v>0</v>
      </c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</row>
    <row r="21" spans="1:41" ht="12.75" customHeight="1" outlineLevel="2">
      <c r="A21" s="172">
        <v>201010</v>
      </c>
      <c r="B21" s="259" t="s">
        <v>679</v>
      </c>
      <c r="C21" s="168" t="s">
        <v>2</v>
      </c>
      <c r="D21" s="160">
        <v>30</v>
      </c>
      <c r="E21" s="367">
        <v>206</v>
      </c>
      <c r="F21" s="161">
        <f t="shared" si="1"/>
        <v>199.80601357904948</v>
      </c>
      <c r="G21" s="161">
        <f t="shared" si="2"/>
        <v>195.81145979914689</v>
      </c>
      <c r="H21" s="280"/>
      <c r="I21" s="280"/>
      <c r="J21" s="280"/>
      <c r="K21" s="16"/>
      <c r="L21" s="232">
        <f t="shared" si="0"/>
        <v>0</v>
      </c>
      <c r="M21" s="233">
        <f t="shared" si="3"/>
        <v>0</v>
      </c>
      <c r="N21" s="233">
        <f t="shared" si="4"/>
        <v>0</v>
      </c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</row>
    <row r="22" spans="1:41" ht="12.75" customHeight="1" outlineLevel="2">
      <c r="A22" s="172">
        <v>201011</v>
      </c>
      <c r="B22" s="259" t="s">
        <v>550</v>
      </c>
      <c r="C22" s="168" t="s">
        <v>2</v>
      </c>
      <c r="D22" s="163">
        <v>96</v>
      </c>
      <c r="E22" s="166">
        <v>83</v>
      </c>
      <c r="F22" s="161">
        <f t="shared" si="1"/>
        <v>80.504364694471391</v>
      </c>
      <c r="G22" s="161">
        <f t="shared" si="2"/>
        <v>78.89490855985045</v>
      </c>
      <c r="H22" s="280"/>
      <c r="I22" s="280"/>
      <c r="J22" s="280"/>
      <c r="K22" s="16"/>
      <c r="L22" s="232">
        <f t="shared" si="0"/>
        <v>0</v>
      </c>
      <c r="M22" s="233">
        <f t="shared" si="3"/>
        <v>0</v>
      </c>
      <c r="N22" s="233">
        <f t="shared" si="4"/>
        <v>0</v>
      </c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</row>
    <row r="23" spans="1:41" ht="12.75" customHeight="1" outlineLevel="2">
      <c r="A23" s="172">
        <v>201012</v>
      </c>
      <c r="B23" s="259" t="s">
        <v>551</v>
      </c>
      <c r="C23" s="168" t="s">
        <v>2</v>
      </c>
      <c r="D23" s="163">
        <v>72</v>
      </c>
      <c r="E23" s="166">
        <v>0</v>
      </c>
      <c r="F23" s="161">
        <f t="shared" si="1"/>
        <v>0</v>
      </c>
      <c r="G23" s="161">
        <f t="shared" si="2"/>
        <v>0</v>
      </c>
      <c r="H23" s="280"/>
      <c r="I23" s="280"/>
      <c r="J23" s="280"/>
      <c r="K23" s="16"/>
      <c r="L23" s="232">
        <f t="shared" si="0"/>
        <v>0</v>
      </c>
      <c r="M23" s="233">
        <f t="shared" si="3"/>
        <v>0</v>
      </c>
      <c r="N23" s="233">
        <f t="shared" si="4"/>
        <v>0</v>
      </c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</row>
    <row r="24" spans="1:41" ht="12.75" customHeight="1" outlineLevel="2">
      <c r="A24" s="172">
        <v>201013</v>
      </c>
      <c r="B24" s="259" t="s">
        <v>552</v>
      </c>
      <c r="C24" s="168" t="s">
        <v>2</v>
      </c>
      <c r="D24" s="163">
        <v>48</v>
      </c>
      <c r="E24" s="166">
        <v>0</v>
      </c>
      <c r="F24" s="161">
        <f t="shared" si="1"/>
        <v>0</v>
      </c>
      <c r="G24" s="161">
        <f t="shared" si="2"/>
        <v>0</v>
      </c>
      <c r="H24" s="280"/>
      <c r="I24" s="280"/>
      <c r="J24" s="280"/>
      <c r="K24" s="16"/>
      <c r="L24" s="232">
        <f t="shared" si="0"/>
        <v>0</v>
      </c>
      <c r="M24" s="233">
        <f t="shared" si="3"/>
        <v>0</v>
      </c>
      <c r="N24" s="233">
        <f t="shared" si="4"/>
        <v>0</v>
      </c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</row>
    <row r="25" spans="1:41" ht="12.75" customHeight="1" outlineLevel="2">
      <c r="A25" s="172">
        <v>201014</v>
      </c>
      <c r="B25" s="259" t="s">
        <v>553</v>
      </c>
      <c r="C25" s="168" t="s">
        <v>2</v>
      </c>
      <c r="D25" s="163">
        <v>20</v>
      </c>
      <c r="E25" s="166">
        <v>0</v>
      </c>
      <c r="F25" s="161">
        <f t="shared" si="1"/>
        <v>0</v>
      </c>
      <c r="G25" s="161">
        <f t="shared" si="2"/>
        <v>0</v>
      </c>
      <c r="H25" s="280"/>
      <c r="I25" s="280"/>
      <c r="J25" s="280"/>
      <c r="K25" s="16"/>
      <c r="L25" s="232">
        <f t="shared" si="0"/>
        <v>0</v>
      </c>
      <c r="M25" s="233">
        <f t="shared" si="3"/>
        <v>0</v>
      </c>
      <c r="N25" s="233">
        <f t="shared" si="4"/>
        <v>0</v>
      </c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</row>
    <row r="26" spans="1:41" ht="12.75" customHeight="1" outlineLevel="2">
      <c r="A26" s="172">
        <v>201015</v>
      </c>
      <c r="B26" s="259" t="s">
        <v>554</v>
      </c>
      <c r="C26" s="168" t="s">
        <v>2</v>
      </c>
      <c r="D26" s="163">
        <v>20</v>
      </c>
      <c r="E26" s="166">
        <v>0</v>
      </c>
      <c r="F26" s="161">
        <f t="shared" si="1"/>
        <v>0</v>
      </c>
      <c r="G26" s="161">
        <f t="shared" si="2"/>
        <v>0</v>
      </c>
      <c r="H26" s="280"/>
      <c r="I26" s="280"/>
      <c r="J26" s="280"/>
      <c r="K26" s="16"/>
      <c r="L26" s="232">
        <f t="shared" si="0"/>
        <v>0</v>
      </c>
      <c r="M26" s="233">
        <f t="shared" si="3"/>
        <v>0</v>
      </c>
      <c r="N26" s="233">
        <f t="shared" si="4"/>
        <v>0</v>
      </c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</row>
    <row r="27" spans="1:41" ht="12.75" customHeight="1" outlineLevel="2">
      <c r="A27" s="172">
        <v>201016</v>
      </c>
      <c r="B27" s="288" t="s">
        <v>555</v>
      </c>
      <c r="C27" s="168" t="s">
        <v>2</v>
      </c>
      <c r="D27" s="163">
        <v>96</v>
      </c>
      <c r="E27" s="166">
        <v>0</v>
      </c>
      <c r="F27" s="161">
        <f t="shared" si="1"/>
        <v>0</v>
      </c>
      <c r="G27" s="161">
        <f t="shared" si="2"/>
        <v>0</v>
      </c>
      <c r="H27" s="280"/>
      <c r="I27" s="280"/>
      <c r="J27" s="280"/>
      <c r="K27" s="16"/>
      <c r="L27" s="232">
        <f t="shared" si="0"/>
        <v>0</v>
      </c>
      <c r="M27" s="233">
        <f t="shared" si="3"/>
        <v>0</v>
      </c>
      <c r="N27" s="233">
        <f t="shared" si="4"/>
        <v>0</v>
      </c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</row>
    <row r="28" spans="1:41" ht="12.75" customHeight="1" outlineLevel="2">
      <c r="A28" s="172">
        <v>201017</v>
      </c>
      <c r="B28" s="259" t="s">
        <v>556</v>
      </c>
      <c r="C28" s="168" t="s">
        <v>2</v>
      </c>
      <c r="D28" s="163">
        <v>72</v>
      </c>
      <c r="E28" s="166">
        <v>0</v>
      </c>
      <c r="F28" s="161">
        <f t="shared" si="1"/>
        <v>0</v>
      </c>
      <c r="G28" s="161">
        <f t="shared" si="2"/>
        <v>0</v>
      </c>
      <c r="H28" s="280"/>
      <c r="I28" s="280"/>
      <c r="J28" s="280"/>
      <c r="K28" s="16"/>
      <c r="L28" s="232">
        <f t="shared" si="0"/>
        <v>0</v>
      </c>
      <c r="M28" s="233">
        <f t="shared" si="3"/>
        <v>0</v>
      </c>
      <c r="N28" s="233">
        <f t="shared" si="4"/>
        <v>0</v>
      </c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</row>
    <row r="29" spans="1:41" ht="12.75" customHeight="1" outlineLevel="2">
      <c r="A29" s="172">
        <v>201018</v>
      </c>
      <c r="B29" s="259" t="s">
        <v>557</v>
      </c>
      <c r="C29" s="168" t="s">
        <v>2</v>
      </c>
      <c r="D29" s="163">
        <v>48</v>
      </c>
      <c r="E29" s="166">
        <v>0</v>
      </c>
      <c r="F29" s="161">
        <f t="shared" si="1"/>
        <v>0</v>
      </c>
      <c r="G29" s="161">
        <f t="shared" si="2"/>
        <v>0</v>
      </c>
      <c r="H29" s="280"/>
      <c r="I29" s="280"/>
      <c r="J29" s="280"/>
      <c r="K29" s="16"/>
      <c r="L29" s="232">
        <f t="shared" si="0"/>
        <v>0</v>
      </c>
      <c r="M29" s="233">
        <f t="shared" si="3"/>
        <v>0</v>
      </c>
      <c r="N29" s="233">
        <f t="shared" si="4"/>
        <v>0</v>
      </c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</row>
    <row r="30" spans="1:41" ht="12.75" customHeight="1" outlineLevel="2">
      <c r="A30" s="172">
        <v>201019</v>
      </c>
      <c r="B30" s="259" t="s">
        <v>558</v>
      </c>
      <c r="C30" s="168" t="s">
        <v>2</v>
      </c>
      <c r="D30" s="163">
        <v>48</v>
      </c>
      <c r="E30" s="166">
        <v>0</v>
      </c>
      <c r="F30" s="161">
        <f t="shared" si="1"/>
        <v>0</v>
      </c>
      <c r="G30" s="161">
        <f t="shared" si="2"/>
        <v>0</v>
      </c>
      <c r="H30" s="280"/>
      <c r="I30" s="280"/>
      <c r="J30" s="280"/>
      <c r="K30" s="16"/>
      <c r="L30" s="232">
        <f t="shared" si="0"/>
        <v>0</v>
      </c>
      <c r="M30" s="233">
        <f t="shared" si="3"/>
        <v>0</v>
      </c>
      <c r="N30" s="233">
        <f t="shared" si="4"/>
        <v>0</v>
      </c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</row>
    <row r="31" spans="1:41" ht="12.75" customHeight="1" outlineLevel="2">
      <c r="A31" s="172">
        <v>201020</v>
      </c>
      <c r="B31" s="259" t="s">
        <v>559</v>
      </c>
      <c r="C31" s="168" t="s">
        <v>2</v>
      </c>
      <c r="D31" s="163">
        <v>24</v>
      </c>
      <c r="E31" s="166">
        <v>0</v>
      </c>
      <c r="F31" s="161">
        <f t="shared" si="1"/>
        <v>0</v>
      </c>
      <c r="G31" s="161">
        <f t="shared" si="2"/>
        <v>0</v>
      </c>
      <c r="H31" s="280"/>
      <c r="I31" s="280"/>
      <c r="J31" s="280"/>
      <c r="K31" s="16"/>
      <c r="L31" s="232">
        <f t="shared" si="0"/>
        <v>0</v>
      </c>
      <c r="M31" s="233">
        <f t="shared" si="3"/>
        <v>0</v>
      </c>
      <c r="N31" s="233">
        <f t="shared" si="4"/>
        <v>0</v>
      </c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</row>
    <row r="32" spans="1:41" ht="12.75" customHeight="1" outlineLevel="2">
      <c r="A32" s="172">
        <v>201021</v>
      </c>
      <c r="B32" s="259" t="s">
        <v>560</v>
      </c>
      <c r="C32" s="168" t="s">
        <v>2</v>
      </c>
      <c r="D32" s="163">
        <v>24</v>
      </c>
      <c r="E32" s="166">
        <v>0</v>
      </c>
      <c r="F32" s="161">
        <f t="shared" si="1"/>
        <v>0</v>
      </c>
      <c r="G32" s="161">
        <f t="shared" si="2"/>
        <v>0</v>
      </c>
      <c r="H32" s="280"/>
      <c r="I32" s="280"/>
      <c r="J32" s="280"/>
      <c r="K32" s="16"/>
      <c r="L32" s="232">
        <f t="shared" si="0"/>
        <v>0</v>
      </c>
      <c r="M32" s="233">
        <f t="shared" si="3"/>
        <v>0</v>
      </c>
      <c r="N32" s="233">
        <f t="shared" si="4"/>
        <v>0</v>
      </c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</row>
    <row r="33" spans="1:41" ht="12.75" customHeight="1" outlineLevel="2">
      <c r="A33" s="172">
        <v>201022</v>
      </c>
      <c r="B33" s="259" t="s">
        <v>561</v>
      </c>
      <c r="C33" s="168" t="s">
        <v>2</v>
      </c>
      <c r="D33" s="163">
        <v>72</v>
      </c>
      <c r="E33" s="166">
        <v>0</v>
      </c>
      <c r="F33" s="161">
        <f t="shared" si="1"/>
        <v>0</v>
      </c>
      <c r="G33" s="161">
        <f t="shared" si="2"/>
        <v>0</v>
      </c>
      <c r="H33" s="280"/>
      <c r="I33" s="280"/>
      <c r="J33" s="280"/>
      <c r="K33" s="16"/>
      <c r="L33" s="232">
        <f t="shared" si="0"/>
        <v>0</v>
      </c>
      <c r="M33" s="233">
        <f t="shared" si="3"/>
        <v>0</v>
      </c>
      <c r="N33" s="233">
        <f t="shared" si="4"/>
        <v>0</v>
      </c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</row>
    <row r="34" spans="1:41" ht="12.75" customHeight="1" outlineLevel="2">
      <c r="A34" s="172">
        <v>201023</v>
      </c>
      <c r="B34" s="259" t="s">
        <v>568</v>
      </c>
      <c r="C34" s="168" t="s">
        <v>2</v>
      </c>
      <c r="D34" s="163">
        <v>48</v>
      </c>
      <c r="E34" s="166">
        <v>0</v>
      </c>
      <c r="F34" s="161">
        <f t="shared" si="1"/>
        <v>0</v>
      </c>
      <c r="G34" s="161">
        <f t="shared" si="2"/>
        <v>0</v>
      </c>
      <c r="H34" s="280"/>
      <c r="I34" s="280"/>
      <c r="J34" s="280"/>
      <c r="K34" s="16"/>
      <c r="L34" s="232">
        <f t="shared" si="0"/>
        <v>0</v>
      </c>
      <c r="M34" s="233">
        <f t="shared" si="3"/>
        <v>0</v>
      </c>
      <c r="N34" s="233">
        <f t="shared" si="4"/>
        <v>0</v>
      </c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</row>
    <row r="35" spans="1:41" ht="12.75" customHeight="1" outlineLevel="2">
      <c r="A35" s="172">
        <v>201024</v>
      </c>
      <c r="B35" s="259" t="s">
        <v>569</v>
      </c>
      <c r="C35" s="168" t="s">
        <v>2</v>
      </c>
      <c r="D35" s="163">
        <v>48</v>
      </c>
      <c r="E35" s="166">
        <v>0</v>
      </c>
      <c r="F35" s="161">
        <f t="shared" si="1"/>
        <v>0</v>
      </c>
      <c r="G35" s="161">
        <f t="shared" si="2"/>
        <v>0</v>
      </c>
      <c r="H35" s="280"/>
      <c r="I35" s="280"/>
      <c r="J35" s="280"/>
      <c r="K35" s="16"/>
      <c r="L35" s="232">
        <f t="shared" si="0"/>
        <v>0</v>
      </c>
      <c r="M35" s="233">
        <f t="shared" si="3"/>
        <v>0</v>
      </c>
      <c r="N35" s="233">
        <f t="shared" si="4"/>
        <v>0</v>
      </c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</row>
    <row r="36" spans="1:41" s="134" customFormat="1" ht="14.1" customHeight="1" outlineLevel="1" thickBot="1">
      <c r="A36" s="437" t="s">
        <v>627</v>
      </c>
      <c r="B36" s="437"/>
      <c r="C36" s="437"/>
      <c r="D36" s="437"/>
      <c r="E36" s="437"/>
      <c r="F36" s="437"/>
      <c r="G36" s="437"/>
      <c r="H36" s="437"/>
      <c r="I36" s="437"/>
      <c r="J36" s="133"/>
      <c r="K36" s="63"/>
      <c r="L36" s="63"/>
      <c r="M36" s="63"/>
      <c r="N36" s="63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</row>
    <row r="37" spans="1:41" ht="12.75" customHeight="1" outlineLevel="2">
      <c r="A37" s="172">
        <v>201025</v>
      </c>
      <c r="B37" s="259" t="s">
        <v>532</v>
      </c>
      <c r="C37" s="168" t="s">
        <v>2</v>
      </c>
      <c r="D37" s="163">
        <v>240</v>
      </c>
      <c r="E37" s="166">
        <v>35</v>
      </c>
      <c r="F37" s="161">
        <f>E37/1.031</f>
        <v>33.947623666343361</v>
      </c>
      <c r="G37" s="161">
        <f>F37/1.0204</f>
        <v>33.268937344515251</v>
      </c>
      <c r="H37" s="280"/>
      <c r="I37" s="280"/>
      <c r="J37" s="280"/>
      <c r="K37" s="175"/>
      <c r="L37" s="232">
        <f t="shared" ref="L37:L55" si="5">K37*E37</f>
        <v>0</v>
      </c>
      <c r="M37" s="233">
        <f t="shared" si="3"/>
        <v>0</v>
      </c>
      <c r="N37" s="233">
        <f t="shared" si="4"/>
        <v>0</v>
      </c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</row>
    <row r="38" spans="1:41" ht="12.75" customHeight="1" outlineLevel="2">
      <c r="A38" s="172">
        <v>201026</v>
      </c>
      <c r="B38" s="259" t="s">
        <v>533</v>
      </c>
      <c r="C38" s="168" t="s">
        <v>2</v>
      </c>
      <c r="D38" s="163">
        <v>240</v>
      </c>
      <c r="E38" s="166">
        <v>50</v>
      </c>
      <c r="F38" s="161">
        <f t="shared" ref="F38:F55" si="6">E38/1.031</f>
        <v>48.496605237633368</v>
      </c>
      <c r="G38" s="161">
        <f t="shared" ref="G38:G55" si="7">F38/1.0204</f>
        <v>47.527053349307494</v>
      </c>
      <c r="H38" s="280"/>
      <c r="I38" s="280"/>
      <c r="J38" s="280"/>
      <c r="K38" s="16"/>
      <c r="L38" s="232">
        <f t="shared" si="5"/>
        <v>0</v>
      </c>
      <c r="M38" s="233">
        <f t="shared" si="3"/>
        <v>0</v>
      </c>
      <c r="N38" s="233">
        <f t="shared" si="4"/>
        <v>0</v>
      </c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</row>
    <row r="39" spans="1:41" ht="12.75" customHeight="1" outlineLevel="2">
      <c r="A39" s="172">
        <v>201028</v>
      </c>
      <c r="B39" s="259" t="s">
        <v>534</v>
      </c>
      <c r="C39" s="168" t="s">
        <v>2</v>
      </c>
      <c r="D39" s="163">
        <v>120</v>
      </c>
      <c r="E39" s="166">
        <v>62</v>
      </c>
      <c r="F39" s="161">
        <f t="shared" si="6"/>
        <v>60.135790494665379</v>
      </c>
      <c r="G39" s="161">
        <f t="shared" si="7"/>
        <v>58.9335461531413</v>
      </c>
      <c r="H39" s="280"/>
      <c r="I39" s="280"/>
      <c r="J39" s="280"/>
      <c r="K39" s="16"/>
      <c r="L39" s="232">
        <f t="shared" si="5"/>
        <v>0</v>
      </c>
      <c r="M39" s="233">
        <f t="shared" si="3"/>
        <v>0</v>
      </c>
      <c r="N39" s="233">
        <f t="shared" si="4"/>
        <v>0</v>
      </c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</row>
    <row r="40" spans="1:41" ht="12.75" customHeight="1" outlineLevel="2">
      <c r="A40" s="172">
        <v>201030</v>
      </c>
      <c r="B40" s="259" t="s">
        <v>535</v>
      </c>
      <c r="C40" s="168" t="s">
        <v>2</v>
      </c>
      <c r="D40" s="163">
        <v>60</v>
      </c>
      <c r="E40" s="166">
        <v>108</v>
      </c>
      <c r="F40" s="161">
        <f t="shared" si="6"/>
        <v>104.75266731328807</v>
      </c>
      <c r="G40" s="161">
        <f t="shared" si="7"/>
        <v>102.65843523450418</v>
      </c>
      <c r="H40" s="280"/>
      <c r="I40" s="280"/>
      <c r="J40" s="280"/>
      <c r="K40" s="16"/>
      <c r="L40" s="232">
        <f t="shared" si="5"/>
        <v>0</v>
      </c>
      <c r="M40" s="233">
        <f t="shared" si="3"/>
        <v>0</v>
      </c>
      <c r="N40" s="233">
        <f t="shared" si="4"/>
        <v>0</v>
      </c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</row>
    <row r="41" spans="1:41" ht="12.75" customHeight="1" outlineLevel="2">
      <c r="A41" s="172">
        <v>201031</v>
      </c>
      <c r="B41" s="259" t="s">
        <v>549</v>
      </c>
      <c r="C41" s="168" t="s">
        <v>2</v>
      </c>
      <c r="D41" s="163">
        <v>60</v>
      </c>
      <c r="E41" s="166">
        <v>111</v>
      </c>
      <c r="F41" s="161">
        <f t="shared" si="6"/>
        <v>107.66246362754607</v>
      </c>
      <c r="G41" s="161">
        <f t="shared" si="7"/>
        <v>105.51005843546264</v>
      </c>
      <c r="H41" s="280"/>
      <c r="I41" s="280"/>
      <c r="J41" s="280"/>
      <c r="K41" s="16"/>
      <c r="L41" s="232">
        <f t="shared" si="5"/>
        <v>0</v>
      </c>
      <c r="M41" s="233">
        <f t="shared" si="3"/>
        <v>0</v>
      </c>
      <c r="N41" s="233">
        <f t="shared" si="4"/>
        <v>0</v>
      </c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</row>
    <row r="42" spans="1:41" ht="12.75" customHeight="1" outlineLevel="2">
      <c r="A42" s="172">
        <v>201032</v>
      </c>
      <c r="B42" s="259" t="s">
        <v>536</v>
      </c>
      <c r="C42" s="168" t="s">
        <v>2</v>
      </c>
      <c r="D42" s="163">
        <v>36</v>
      </c>
      <c r="E42" s="166">
        <v>162</v>
      </c>
      <c r="F42" s="161">
        <f t="shared" si="6"/>
        <v>157.12900096993212</v>
      </c>
      <c r="G42" s="161">
        <f t="shared" si="7"/>
        <v>153.98765285175631</v>
      </c>
      <c r="H42" s="280"/>
      <c r="I42" s="280"/>
      <c r="J42" s="280"/>
      <c r="K42" s="16"/>
      <c r="L42" s="232">
        <f t="shared" si="5"/>
        <v>0</v>
      </c>
      <c r="M42" s="233">
        <f t="shared" si="3"/>
        <v>0</v>
      </c>
      <c r="N42" s="233">
        <f t="shared" si="4"/>
        <v>0</v>
      </c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</row>
    <row r="43" spans="1:41" ht="12.75" customHeight="1" outlineLevel="2">
      <c r="A43" s="172">
        <v>201033</v>
      </c>
      <c r="B43" s="259" t="s">
        <v>548</v>
      </c>
      <c r="C43" s="168" t="s">
        <v>2</v>
      </c>
      <c r="D43" s="163">
        <v>36</v>
      </c>
      <c r="E43" s="166">
        <v>166</v>
      </c>
      <c r="F43" s="161">
        <f t="shared" si="6"/>
        <v>161.00872938894278</v>
      </c>
      <c r="G43" s="161">
        <f t="shared" si="7"/>
        <v>157.7898171197009</v>
      </c>
      <c r="H43" s="280"/>
      <c r="I43" s="280"/>
      <c r="J43" s="280"/>
      <c r="K43" s="16"/>
      <c r="L43" s="232">
        <f t="shared" si="5"/>
        <v>0</v>
      </c>
      <c r="M43" s="233">
        <f t="shared" si="3"/>
        <v>0</v>
      </c>
      <c r="N43" s="233">
        <f t="shared" si="4"/>
        <v>0</v>
      </c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</row>
    <row r="44" spans="1:41" ht="12.75" customHeight="1" outlineLevel="2">
      <c r="A44" s="172">
        <v>201034</v>
      </c>
      <c r="B44" s="259" t="s">
        <v>537</v>
      </c>
      <c r="C44" s="168" t="s">
        <v>2</v>
      </c>
      <c r="D44" s="163">
        <v>24</v>
      </c>
      <c r="E44" s="166">
        <v>200</v>
      </c>
      <c r="F44" s="161">
        <f t="shared" si="6"/>
        <v>193.98642095053347</v>
      </c>
      <c r="G44" s="161">
        <f t="shared" si="7"/>
        <v>190.10821339722997</v>
      </c>
      <c r="H44" s="280"/>
      <c r="I44" s="280"/>
      <c r="J44" s="280"/>
      <c r="K44" s="16"/>
      <c r="L44" s="232">
        <f t="shared" si="5"/>
        <v>0</v>
      </c>
      <c r="M44" s="233">
        <f t="shared" si="3"/>
        <v>0</v>
      </c>
      <c r="N44" s="233">
        <f t="shared" si="4"/>
        <v>0</v>
      </c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</row>
    <row r="45" spans="1:41" ht="12.75" customHeight="1" outlineLevel="2">
      <c r="A45" s="172">
        <v>201029</v>
      </c>
      <c r="B45" s="259" t="s">
        <v>1335</v>
      </c>
      <c r="C45" s="168" t="s">
        <v>2</v>
      </c>
      <c r="D45" s="163">
        <v>24</v>
      </c>
      <c r="E45" s="166">
        <v>212</v>
      </c>
      <c r="F45" s="161">
        <f t="shared" si="6"/>
        <v>205.62560620756548</v>
      </c>
      <c r="G45" s="161">
        <f t="shared" si="7"/>
        <v>201.51470620106377</v>
      </c>
      <c r="H45" s="280"/>
      <c r="I45" s="280"/>
      <c r="J45" s="280"/>
      <c r="K45" s="16"/>
      <c r="L45" s="232">
        <f t="shared" si="5"/>
        <v>0</v>
      </c>
      <c r="M45" s="233">
        <f t="shared" si="3"/>
        <v>0</v>
      </c>
      <c r="N45" s="233">
        <f t="shared" si="4"/>
        <v>0</v>
      </c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</row>
    <row r="46" spans="1:41" ht="12.75" customHeight="1" outlineLevel="2">
      <c r="A46" s="172">
        <v>201035</v>
      </c>
      <c r="B46" s="288" t="s">
        <v>538</v>
      </c>
      <c r="C46" s="168" t="s">
        <v>2</v>
      </c>
      <c r="D46" s="163">
        <v>96</v>
      </c>
      <c r="E46" s="166">
        <v>0</v>
      </c>
      <c r="F46" s="161">
        <f t="shared" si="6"/>
        <v>0</v>
      </c>
      <c r="G46" s="161">
        <f t="shared" si="7"/>
        <v>0</v>
      </c>
      <c r="H46" s="280"/>
      <c r="I46" s="280"/>
      <c r="J46" s="280"/>
      <c r="K46" s="16"/>
      <c r="L46" s="232">
        <f t="shared" si="5"/>
        <v>0</v>
      </c>
      <c r="M46" s="233">
        <f t="shared" si="3"/>
        <v>0</v>
      </c>
      <c r="N46" s="233">
        <f t="shared" si="4"/>
        <v>0</v>
      </c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</row>
    <row r="47" spans="1:41" ht="12.75" customHeight="1" outlineLevel="2">
      <c r="A47" s="172">
        <v>201036</v>
      </c>
      <c r="B47" s="259" t="s">
        <v>539</v>
      </c>
      <c r="C47" s="168" t="s">
        <v>2</v>
      </c>
      <c r="D47" s="163">
        <v>72</v>
      </c>
      <c r="E47" s="166">
        <v>0</v>
      </c>
      <c r="F47" s="161">
        <f t="shared" si="6"/>
        <v>0</v>
      </c>
      <c r="G47" s="161">
        <f t="shared" si="7"/>
        <v>0</v>
      </c>
      <c r="H47" s="280"/>
      <c r="I47" s="280"/>
      <c r="J47" s="280"/>
      <c r="K47" s="16"/>
      <c r="L47" s="232">
        <f t="shared" si="5"/>
        <v>0</v>
      </c>
      <c r="M47" s="233">
        <f t="shared" si="3"/>
        <v>0</v>
      </c>
      <c r="N47" s="233">
        <f t="shared" si="4"/>
        <v>0</v>
      </c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</row>
    <row r="48" spans="1:41" ht="12.75" customHeight="1" outlineLevel="2">
      <c r="A48" s="172">
        <v>201037</v>
      </c>
      <c r="B48" s="259" t="s">
        <v>540</v>
      </c>
      <c r="C48" s="168" t="s">
        <v>2</v>
      </c>
      <c r="D48" s="163">
        <v>36</v>
      </c>
      <c r="E48" s="166">
        <v>0</v>
      </c>
      <c r="F48" s="161">
        <f t="shared" si="6"/>
        <v>0</v>
      </c>
      <c r="G48" s="161">
        <f t="shared" si="7"/>
        <v>0</v>
      </c>
      <c r="H48" s="280"/>
      <c r="I48" s="280"/>
      <c r="J48" s="280"/>
      <c r="K48" s="16"/>
      <c r="L48" s="232">
        <f t="shared" si="5"/>
        <v>0</v>
      </c>
      <c r="M48" s="233">
        <f t="shared" si="3"/>
        <v>0</v>
      </c>
      <c r="N48" s="233">
        <f t="shared" si="4"/>
        <v>0</v>
      </c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</row>
    <row r="49" spans="1:41" ht="12.75" customHeight="1" outlineLevel="2">
      <c r="A49" s="172">
        <v>201038</v>
      </c>
      <c r="B49" s="259" t="s">
        <v>541</v>
      </c>
      <c r="C49" s="168" t="s">
        <v>2</v>
      </c>
      <c r="D49" s="163">
        <v>36</v>
      </c>
      <c r="E49" s="166">
        <v>0</v>
      </c>
      <c r="F49" s="161">
        <f t="shared" si="6"/>
        <v>0</v>
      </c>
      <c r="G49" s="161">
        <f t="shared" si="7"/>
        <v>0</v>
      </c>
      <c r="H49" s="280"/>
      <c r="I49" s="280"/>
      <c r="J49" s="280"/>
      <c r="K49" s="16"/>
      <c r="L49" s="232">
        <f t="shared" si="5"/>
        <v>0</v>
      </c>
      <c r="M49" s="233">
        <f t="shared" si="3"/>
        <v>0</v>
      </c>
      <c r="N49" s="233">
        <f t="shared" si="4"/>
        <v>0</v>
      </c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</row>
    <row r="50" spans="1:41" ht="12.75" customHeight="1" outlineLevel="2">
      <c r="A50" s="172">
        <v>201039</v>
      </c>
      <c r="B50" s="259" t="s">
        <v>544</v>
      </c>
      <c r="C50" s="168" t="s">
        <v>2</v>
      </c>
      <c r="D50" s="163">
        <v>120</v>
      </c>
      <c r="E50" s="166">
        <v>91</v>
      </c>
      <c r="F50" s="161">
        <f t="shared" si="6"/>
        <v>88.263821532492727</v>
      </c>
      <c r="G50" s="161">
        <f t="shared" si="7"/>
        <v>86.499237095739645</v>
      </c>
      <c r="H50" s="280"/>
      <c r="I50" s="280"/>
      <c r="J50" s="280"/>
      <c r="K50" s="16"/>
      <c r="L50" s="232">
        <f t="shared" si="5"/>
        <v>0</v>
      </c>
      <c r="M50" s="233">
        <f t="shared" si="3"/>
        <v>0</v>
      </c>
      <c r="N50" s="233">
        <f t="shared" si="4"/>
        <v>0</v>
      </c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</row>
    <row r="51" spans="1:41" ht="12.75" customHeight="1" outlineLevel="2">
      <c r="A51" s="172">
        <v>201040</v>
      </c>
      <c r="B51" s="259" t="s">
        <v>545</v>
      </c>
      <c r="C51" s="168" t="s">
        <v>2</v>
      </c>
      <c r="D51" s="163">
        <v>120</v>
      </c>
      <c r="E51" s="166">
        <v>130</v>
      </c>
      <c r="F51" s="161">
        <f t="shared" si="6"/>
        <v>126.09117361784676</v>
      </c>
      <c r="G51" s="161">
        <f t="shared" si="7"/>
        <v>123.5703387081995</v>
      </c>
      <c r="H51" s="280"/>
      <c r="I51" s="280"/>
      <c r="J51" s="280"/>
      <c r="K51" s="16"/>
      <c r="L51" s="232">
        <f t="shared" si="5"/>
        <v>0</v>
      </c>
      <c r="M51" s="233">
        <f t="shared" si="3"/>
        <v>0</v>
      </c>
      <c r="N51" s="233">
        <f t="shared" si="4"/>
        <v>0</v>
      </c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</row>
    <row r="52" spans="1:41" ht="12.75" customHeight="1" outlineLevel="2">
      <c r="A52" s="172">
        <v>201041</v>
      </c>
      <c r="B52" s="259" t="s">
        <v>546</v>
      </c>
      <c r="C52" s="168" t="s">
        <v>2</v>
      </c>
      <c r="D52" s="163">
        <v>72</v>
      </c>
      <c r="E52" s="166">
        <v>165</v>
      </c>
      <c r="F52" s="161">
        <f t="shared" si="6"/>
        <v>160.03879728419011</v>
      </c>
      <c r="G52" s="161">
        <f t="shared" si="7"/>
        <v>156.83927605271472</v>
      </c>
      <c r="H52" s="280"/>
      <c r="I52" s="280"/>
      <c r="J52" s="280"/>
      <c r="K52" s="16"/>
      <c r="L52" s="232">
        <f t="shared" si="5"/>
        <v>0</v>
      </c>
      <c r="M52" s="233">
        <f t="shared" si="3"/>
        <v>0</v>
      </c>
      <c r="N52" s="233">
        <f t="shared" si="4"/>
        <v>0</v>
      </c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</row>
    <row r="53" spans="1:41" ht="12.75" customHeight="1" outlineLevel="2">
      <c r="A53" s="172">
        <v>201042</v>
      </c>
      <c r="B53" s="259" t="s">
        <v>547</v>
      </c>
      <c r="C53" s="168" t="s">
        <v>2</v>
      </c>
      <c r="D53" s="163">
        <v>48</v>
      </c>
      <c r="E53" s="166">
        <v>230</v>
      </c>
      <c r="F53" s="161">
        <f t="shared" si="6"/>
        <v>223.0843840931135</v>
      </c>
      <c r="G53" s="161">
        <f t="shared" si="7"/>
        <v>218.62444540681449</v>
      </c>
      <c r="H53" s="280"/>
      <c r="I53" s="280"/>
      <c r="J53" s="280"/>
      <c r="K53" s="16"/>
      <c r="L53" s="232">
        <f t="shared" si="5"/>
        <v>0</v>
      </c>
      <c r="M53" s="233">
        <f t="shared" si="3"/>
        <v>0</v>
      </c>
      <c r="N53" s="233">
        <f t="shared" si="4"/>
        <v>0</v>
      </c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</row>
    <row r="54" spans="1:41" ht="12.75" customHeight="1" outlineLevel="2">
      <c r="A54" s="172">
        <v>201043</v>
      </c>
      <c r="B54" s="259" t="s">
        <v>542</v>
      </c>
      <c r="C54" s="168" t="s">
        <v>2</v>
      </c>
      <c r="D54" s="163">
        <v>24</v>
      </c>
      <c r="E54" s="166">
        <v>0</v>
      </c>
      <c r="F54" s="161">
        <f t="shared" si="6"/>
        <v>0</v>
      </c>
      <c r="G54" s="161">
        <f t="shared" si="7"/>
        <v>0</v>
      </c>
      <c r="H54" s="280"/>
      <c r="I54" s="280"/>
      <c r="J54" s="280"/>
      <c r="K54" s="16"/>
      <c r="L54" s="232">
        <f t="shared" si="5"/>
        <v>0</v>
      </c>
      <c r="M54" s="233">
        <f t="shared" si="3"/>
        <v>0</v>
      </c>
      <c r="N54" s="233">
        <f t="shared" si="4"/>
        <v>0</v>
      </c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</row>
    <row r="55" spans="1:41" ht="12.75" customHeight="1" outlineLevel="2">
      <c r="A55" s="172">
        <v>201044</v>
      </c>
      <c r="B55" s="259" t="s">
        <v>543</v>
      </c>
      <c r="C55" s="168" t="s">
        <v>2</v>
      </c>
      <c r="D55" s="163">
        <v>48</v>
      </c>
      <c r="E55" s="166">
        <v>0</v>
      </c>
      <c r="F55" s="161">
        <f t="shared" si="6"/>
        <v>0</v>
      </c>
      <c r="G55" s="161">
        <f t="shared" si="7"/>
        <v>0</v>
      </c>
      <c r="H55" s="280"/>
      <c r="I55" s="280"/>
      <c r="J55" s="280"/>
      <c r="K55" s="16"/>
      <c r="L55" s="232">
        <f t="shared" si="5"/>
        <v>0</v>
      </c>
      <c r="M55" s="233">
        <f t="shared" si="3"/>
        <v>0</v>
      </c>
      <c r="N55" s="233">
        <f t="shared" si="4"/>
        <v>0</v>
      </c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</row>
    <row r="56" spans="1:41" ht="12.75" customHeight="1" outlineLevel="2">
      <c r="A56" s="383">
        <v>201149</v>
      </c>
      <c r="B56" s="385" t="s">
        <v>1791</v>
      </c>
      <c r="C56" s="224" t="s">
        <v>2</v>
      </c>
      <c r="D56" s="384">
        <v>60</v>
      </c>
      <c r="E56" s="369">
        <v>129</v>
      </c>
      <c r="F56" s="166">
        <f t="shared" ref="F56:F65" si="8">E56/1.031</f>
        <v>125.12124151309409</v>
      </c>
      <c r="G56" s="166">
        <f t="shared" ref="G56:G65" si="9">F56/1.0204</f>
        <v>122.61979764121334</v>
      </c>
      <c r="H56" s="280"/>
      <c r="I56" s="280"/>
      <c r="J56" s="280"/>
      <c r="K56" s="94"/>
      <c r="L56" s="232">
        <f t="shared" ref="L56:L65" si="10">K56*E56</f>
        <v>0</v>
      </c>
      <c r="M56" s="233">
        <f t="shared" ref="M56:M65" si="11">IF($L$8&gt;=30000,K56*F56,0)</f>
        <v>0</v>
      </c>
      <c r="N56" s="233">
        <f t="shared" ref="N56:N65" si="12">IF($L$8&gt;=100000,K56*G56,0)</f>
        <v>0</v>
      </c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</row>
    <row r="57" spans="1:41" ht="12.75" customHeight="1" outlineLevel="2">
      <c r="A57" s="383">
        <v>201150</v>
      </c>
      <c r="B57" s="385" t="s">
        <v>1792</v>
      </c>
      <c r="C57" s="224" t="s">
        <v>2</v>
      </c>
      <c r="D57" s="384">
        <v>24</v>
      </c>
      <c r="E57" s="369">
        <v>223</v>
      </c>
      <c r="F57" s="166">
        <f t="shared" si="8"/>
        <v>216.29485935984482</v>
      </c>
      <c r="G57" s="166">
        <f t="shared" si="9"/>
        <v>211.97065793791143</v>
      </c>
      <c r="H57" s="280"/>
      <c r="I57" s="280"/>
      <c r="J57" s="280"/>
      <c r="K57" s="16"/>
      <c r="L57" s="232">
        <f t="shared" si="10"/>
        <v>0</v>
      </c>
      <c r="M57" s="233">
        <f t="shared" si="11"/>
        <v>0</v>
      </c>
      <c r="N57" s="233">
        <f t="shared" si="12"/>
        <v>0</v>
      </c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</row>
    <row r="58" spans="1:41" ht="12.75" customHeight="1" outlineLevel="2">
      <c r="A58" s="383">
        <v>201151</v>
      </c>
      <c r="B58" s="385" t="s">
        <v>1793</v>
      </c>
      <c r="C58" s="224" t="s">
        <v>2</v>
      </c>
      <c r="D58" s="384">
        <v>36</v>
      </c>
      <c r="E58" s="369">
        <v>200</v>
      </c>
      <c r="F58" s="166">
        <f t="shared" si="8"/>
        <v>193.98642095053347</v>
      </c>
      <c r="G58" s="166">
        <f t="shared" si="9"/>
        <v>190.10821339722997</v>
      </c>
      <c r="H58" s="280"/>
      <c r="I58" s="280"/>
      <c r="J58" s="280"/>
      <c r="K58" s="16"/>
      <c r="L58" s="232">
        <f t="shared" si="10"/>
        <v>0</v>
      </c>
      <c r="M58" s="233">
        <f t="shared" si="11"/>
        <v>0</v>
      </c>
      <c r="N58" s="233">
        <f t="shared" si="12"/>
        <v>0</v>
      </c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</row>
    <row r="59" spans="1:41" ht="12.75" customHeight="1" outlineLevel="2">
      <c r="A59" s="383">
        <v>201152</v>
      </c>
      <c r="B59" s="385" t="s">
        <v>1794</v>
      </c>
      <c r="C59" s="224" t="s">
        <v>2</v>
      </c>
      <c r="D59" s="384">
        <v>24</v>
      </c>
      <c r="E59" s="369">
        <v>220</v>
      </c>
      <c r="F59" s="166">
        <f t="shared" si="8"/>
        <v>213.38506304558683</v>
      </c>
      <c r="G59" s="166">
        <f t="shared" si="9"/>
        <v>209.11903473695298</v>
      </c>
      <c r="H59" s="280"/>
      <c r="I59" s="280"/>
      <c r="J59" s="280"/>
      <c r="K59" s="16"/>
      <c r="L59" s="232">
        <f t="shared" si="10"/>
        <v>0</v>
      </c>
      <c r="M59" s="233">
        <f t="shared" si="11"/>
        <v>0</v>
      </c>
      <c r="N59" s="233">
        <f t="shared" si="12"/>
        <v>0</v>
      </c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</row>
    <row r="60" spans="1:41" ht="12.75" customHeight="1" outlineLevel="2">
      <c r="A60" s="383">
        <v>201153</v>
      </c>
      <c r="B60" s="385" t="s">
        <v>1795</v>
      </c>
      <c r="C60" s="224" t="s">
        <v>2</v>
      </c>
      <c r="D60" s="384">
        <v>12</v>
      </c>
      <c r="E60" s="369">
        <v>240</v>
      </c>
      <c r="F60" s="166">
        <f t="shared" si="8"/>
        <v>232.78370514064017</v>
      </c>
      <c r="G60" s="166">
        <f t="shared" si="9"/>
        <v>228.12985607667599</v>
      </c>
      <c r="H60" s="280"/>
      <c r="I60" s="280"/>
      <c r="J60" s="280"/>
      <c r="K60" s="16"/>
      <c r="L60" s="232">
        <f t="shared" si="10"/>
        <v>0</v>
      </c>
      <c r="M60" s="233">
        <f t="shared" si="11"/>
        <v>0</v>
      </c>
      <c r="N60" s="233">
        <f t="shared" si="12"/>
        <v>0</v>
      </c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</row>
    <row r="61" spans="1:41" ht="12.75" customHeight="1" outlineLevel="2">
      <c r="A61" s="383">
        <v>201154</v>
      </c>
      <c r="B61" s="385" t="s">
        <v>1796</v>
      </c>
      <c r="C61" s="224" t="s">
        <v>2</v>
      </c>
      <c r="D61" s="384">
        <v>12</v>
      </c>
      <c r="E61" s="369">
        <v>420</v>
      </c>
      <c r="F61" s="166">
        <f t="shared" si="8"/>
        <v>407.37148399612033</v>
      </c>
      <c r="G61" s="166">
        <f t="shared" si="9"/>
        <v>399.22724813418301</v>
      </c>
      <c r="H61" s="280"/>
      <c r="I61" s="280"/>
      <c r="J61" s="280"/>
      <c r="K61" s="16"/>
      <c r="L61" s="232">
        <f t="shared" si="10"/>
        <v>0</v>
      </c>
      <c r="M61" s="233">
        <f t="shared" si="11"/>
        <v>0</v>
      </c>
      <c r="N61" s="233">
        <f t="shared" si="12"/>
        <v>0</v>
      </c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</row>
    <row r="62" spans="1:41" ht="12.75" customHeight="1" outlineLevel="2">
      <c r="A62" s="383">
        <v>201155</v>
      </c>
      <c r="B62" s="385" t="s">
        <v>1797</v>
      </c>
      <c r="C62" s="224" t="s">
        <v>2</v>
      </c>
      <c r="D62" s="384">
        <v>24</v>
      </c>
      <c r="E62" s="369">
        <v>226</v>
      </c>
      <c r="F62" s="166">
        <f t="shared" si="8"/>
        <v>219.20465567410284</v>
      </c>
      <c r="G62" s="166">
        <f t="shared" si="9"/>
        <v>214.8222811388699</v>
      </c>
      <c r="H62" s="280"/>
      <c r="I62" s="280"/>
      <c r="J62" s="280"/>
      <c r="K62" s="16"/>
      <c r="L62" s="232">
        <f t="shared" si="10"/>
        <v>0</v>
      </c>
      <c r="M62" s="233">
        <f t="shared" si="11"/>
        <v>0</v>
      </c>
      <c r="N62" s="233">
        <f t="shared" si="12"/>
        <v>0</v>
      </c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</row>
    <row r="63" spans="1:41" ht="12.75" customHeight="1" outlineLevel="2">
      <c r="A63" s="383">
        <v>201156</v>
      </c>
      <c r="B63" s="385" t="s">
        <v>1798</v>
      </c>
      <c r="C63" s="224" t="s">
        <v>2</v>
      </c>
      <c r="D63" s="384">
        <v>96</v>
      </c>
      <c r="E63" s="369">
        <v>105</v>
      </c>
      <c r="F63" s="166">
        <f t="shared" si="8"/>
        <v>101.84287099903008</v>
      </c>
      <c r="G63" s="166">
        <f t="shared" si="9"/>
        <v>99.806812033545754</v>
      </c>
      <c r="H63" s="280"/>
      <c r="I63" s="280"/>
      <c r="J63" s="280"/>
      <c r="K63" s="16"/>
      <c r="L63" s="232">
        <f t="shared" si="10"/>
        <v>0</v>
      </c>
      <c r="M63" s="233">
        <f t="shared" si="11"/>
        <v>0</v>
      </c>
      <c r="N63" s="233">
        <f t="shared" si="12"/>
        <v>0</v>
      </c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</row>
    <row r="64" spans="1:41" ht="12.75" customHeight="1" outlineLevel="2">
      <c r="A64" s="383">
        <v>201157</v>
      </c>
      <c r="B64" s="385" t="s">
        <v>1799</v>
      </c>
      <c r="C64" s="224" t="s">
        <v>2</v>
      </c>
      <c r="D64" s="384">
        <v>72</v>
      </c>
      <c r="E64" s="369">
        <v>118</v>
      </c>
      <c r="F64" s="166">
        <f t="shared" si="8"/>
        <v>114.45198836081475</v>
      </c>
      <c r="G64" s="166">
        <f t="shared" si="9"/>
        <v>112.1638459043657</v>
      </c>
      <c r="H64" s="280"/>
      <c r="I64" s="280"/>
      <c r="J64" s="280"/>
      <c r="K64" s="16"/>
      <c r="L64" s="232">
        <f t="shared" si="10"/>
        <v>0</v>
      </c>
      <c r="M64" s="233">
        <f t="shared" si="11"/>
        <v>0</v>
      </c>
      <c r="N64" s="233">
        <f t="shared" si="12"/>
        <v>0</v>
      </c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</row>
    <row r="65" spans="1:41" ht="12.75" customHeight="1" outlineLevel="2" thickBot="1">
      <c r="A65" s="383">
        <v>201158</v>
      </c>
      <c r="B65" s="385" t="s">
        <v>1800</v>
      </c>
      <c r="C65" s="224" t="s">
        <v>2</v>
      </c>
      <c r="D65" s="384">
        <v>72</v>
      </c>
      <c r="E65" s="369">
        <v>125</v>
      </c>
      <c r="F65" s="166">
        <f t="shared" si="8"/>
        <v>121.24151309408343</v>
      </c>
      <c r="G65" s="166">
        <f t="shared" si="9"/>
        <v>118.81763337326875</v>
      </c>
      <c r="H65" s="280"/>
      <c r="I65" s="280"/>
      <c r="J65" s="280"/>
      <c r="K65" s="223"/>
      <c r="L65" s="232">
        <f t="shared" si="10"/>
        <v>0</v>
      </c>
      <c r="M65" s="233">
        <f t="shared" si="11"/>
        <v>0</v>
      </c>
      <c r="N65" s="233">
        <f t="shared" si="12"/>
        <v>0</v>
      </c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</row>
    <row r="66" spans="1:41" ht="12.75" customHeight="1" outlineLevel="2">
      <c r="A66" s="370"/>
      <c r="B66" s="371"/>
      <c r="C66" s="372"/>
      <c r="D66" s="373"/>
      <c r="E66" s="374"/>
      <c r="F66" s="375"/>
      <c r="G66" s="375"/>
      <c r="H66" s="134"/>
      <c r="I66" s="134"/>
      <c r="J66" s="134"/>
      <c r="K66" s="222"/>
      <c r="L66" s="304"/>
      <c r="M66" s="307"/>
      <c r="N66" s="307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</row>
    <row r="67" spans="1:41" s="134" customFormat="1" ht="14.1" customHeight="1" outlineLevel="1" thickBot="1">
      <c r="A67" s="437" t="s">
        <v>625</v>
      </c>
      <c r="B67" s="437"/>
      <c r="C67" s="437"/>
      <c r="D67" s="437"/>
      <c r="E67" s="437"/>
      <c r="F67" s="437"/>
      <c r="G67" s="437"/>
      <c r="H67" s="437"/>
      <c r="I67" s="437"/>
      <c r="J67" s="133"/>
      <c r="K67" s="63"/>
      <c r="L67" s="63"/>
      <c r="M67" s="63"/>
      <c r="N67" s="63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</row>
    <row r="68" spans="1:41" ht="12.75" customHeight="1" outlineLevel="2">
      <c r="A68" s="172">
        <v>201045</v>
      </c>
      <c r="B68" s="259" t="s">
        <v>683</v>
      </c>
      <c r="C68" s="168" t="s">
        <v>2</v>
      </c>
      <c r="D68" s="160">
        <v>40</v>
      </c>
      <c r="E68" s="166">
        <v>82</v>
      </c>
      <c r="F68" s="161">
        <f t="shared" ref="F68:F73" si="13">E68/1.031</f>
        <v>79.534432589718733</v>
      </c>
      <c r="G68" s="161">
        <f t="shared" ref="G68:G73" si="14">F68/1.0204</f>
        <v>77.944367492864302</v>
      </c>
      <c r="H68" s="280"/>
      <c r="I68" s="280"/>
      <c r="J68" s="280"/>
      <c r="K68" s="175"/>
      <c r="L68" s="232">
        <f>K68*E68</f>
        <v>0</v>
      </c>
      <c r="M68" s="233">
        <f t="shared" si="3"/>
        <v>0</v>
      </c>
      <c r="N68" s="233">
        <f t="shared" si="4"/>
        <v>0</v>
      </c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</row>
    <row r="69" spans="1:41" ht="12.75" customHeight="1" outlineLevel="2">
      <c r="A69" s="172">
        <v>201046</v>
      </c>
      <c r="B69" s="259" t="s">
        <v>680</v>
      </c>
      <c r="C69" s="168" t="s">
        <v>2</v>
      </c>
      <c r="D69" s="160">
        <v>8</v>
      </c>
      <c r="E69" s="165">
        <v>276</v>
      </c>
      <c r="F69" s="161">
        <f t="shared" si="13"/>
        <v>267.7012609117362</v>
      </c>
      <c r="G69" s="161">
        <f t="shared" si="14"/>
        <v>262.34933448817736</v>
      </c>
      <c r="H69" s="280"/>
      <c r="I69" s="280"/>
      <c r="J69" s="280"/>
      <c r="K69" s="16"/>
      <c r="L69" s="232">
        <f>K69*E69</f>
        <v>0</v>
      </c>
      <c r="M69" s="233">
        <f t="shared" si="3"/>
        <v>0</v>
      </c>
      <c r="N69" s="233">
        <f t="shared" si="4"/>
        <v>0</v>
      </c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</row>
    <row r="70" spans="1:41" ht="12.75" customHeight="1" outlineLevel="2">
      <c r="A70" s="172">
        <v>201047</v>
      </c>
      <c r="B70" s="259" t="s">
        <v>681</v>
      </c>
      <c r="C70" s="168" t="s">
        <v>2</v>
      </c>
      <c r="D70" s="160">
        <v>20</v>
      </c>
      <c r="E70" s="165">
        <v>174</v>
      </c>
      <c r="F70" s="161">
        <f t="shared" si="13"/>
        <v>168.76818622696413</v>
      </c>
      <c r="G70" s="161">
        <f t="shared" si="14"/>
        <v>165.39414565559011</v>
      </c>
      <c r="H70" s="280"/>
      <c r="I70" s="280"/>
      <c r="J70" s="280"/>
      <c r="K70" s="16"/>
      <c r="L70" s="232">
        <f>K70*E70</f>
        <v>0</v>
      </c>
      <c r="M70" s="233">
        <f t="shared" si="3"/>
        <v>0</v>
      </c>
      <c r="N70" s="233">
        <f t="shared" si="4"/>
        <v>0</v>
      </c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</row>
    <row r="71" spans="1:41" ht="12.75" customHeight="1" outlineLevel="2" thickBot="1">
      <c r="A71" s="172">
        <v>201048</v>
      </c>
      <c r="B71" s="259" t="s">
        <v>682</v>
      </c>
      <c r="C71" s="168" t="s">
        <v>2</v>
      </c>
      <c r="D71" s="160">
        <v>24</v>
      </c>
      <c r="E71" s="165">
        <v>210</v>
      </c>
      <c r="F71" s="161">
        <f t="shared" si="13"/>
        <v>203.68574199806017</v>
      </c>
      <c r="G71" s="161">
        <f t="shared" si="14"/>
        <v>199.61362406709151</v>
      </c>
      <c r="H71" s="280"/>
      <c r="I71" s="280"/>
      <c r="J71" s="280"/>
      <c r="K71" s="17"/>
      <c r="L71" s="232">
        <f>K71*E71</f>
        <v>0</v>
      </c>
      <c r="M71" s="233">
        <f t="shared" si="3"/>
        <v>0</v>
      </c>
      <c r="N71" s="233">
        <f t="shared" si="4"/>
        <v>0</v>
      </c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</row>
    <row r="72" spans="1:41" ht="12.75" customHeight="1" outlineLevel="2">
      <c r="A72" s="383">
        <v>201159</v>
      </c>
      <c r="B72" s="385" t="s">
        <v>1790</v>
      </c>
      <c r="C72" s="224" t="s">
        <v>2</v>
      </c>
      <c r="D72" s="225">
        <v>24</v>
      </c>
      <c r="E72" s="367">
        <v>287</v>
      </c>
      <c r="F72" s="166">
        <f t="shared" si="13"/>
        <v>278.37051406401554</v>
      </c>
      <c r="G72" s="166">
        <f t="shared" si="14"/>
        <v>272.80528622502504</v>
      </c>
      <c r="H72" s="280"/>
      <c r="I72" s="280"/>
      <c r="J72" s="280"/>
      <c r="K72" s="175"/>
      <c r="L72" s="232">
        <f>K72*E72</f>
        <v>0</v>
      </c>
      <c r="M72" s="233">
        <f t="shared" ref="M72" si="15">IF($L$8&gt;=30000,K72*F72,0)</f>
        <v>0</v>
      </c>
      <c r="N72" s="233">
        <f t="shared" ref="N72" si="16">IF($L$8&gt;=100000,K72*G72,0)</f>
        <v>0</v>
      </c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</row>
    <row r="73" spans="1:41" ht="12.75" customHeight="1" outlineLevel="2">
      <c r="A73" s="172">
        <v>201049</v>
      </c>
      <c r="B73" s="285" t="s">
        <v>691</v>
      </c>
      <c r="C73" s="168" t="s">
        <v>2</v>
      </c>
      <c r="D73" s="160">
        <v>20</v>
      </c>
      <c r="E73" s="165">
        <v>0</v>
      </c>
      <c r="F73" s="161">
        <f t="shared" si="13"/>
        <v>0</v>
      </c>
      <c r="G73" s="161">
        <f t="shared" si="14"/>
        <v>0</v>
      </c>
      <c r="H73" s="280"/>
      <c r="I73" s="280"/>
      <c r="J73" s="280"/>
      <c r="K73" s="94"/>
      <c r="L73" s="232">
        <f t="shared" ref="L73:L106" si="17">K73*E73</f>
        <v>0</v>
      </c>
      <c r="M73" s="233">
        <f t="shared" si="3"/>
        <v>0</v>
      </c>
      <c r="N73" s="233">
        <f t="shared" si="4"/>
        <v>0</v>
      </c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</row>
    <row r="74" spans="1:41" ht="12.75" customHeight="1" outlineLevel="2">
      <c r="A74" s="172">
        <v>201050</v>
      </c>
      <c r="B74" s="285" t="s">
        <v>692</v>
      </c>
      <c r="C74" s="168" t="s">
        <v>2</v>
      </c>
      <c r="D74" s="160">
        <v>120</v>
      </c>
      <c r="E74" s="165">
        <v>0</v>
      </c>
      <c r="F74" s="161">
        <f t="shared" ref="F74:F137" si="18">E74/1.031</f>
        <v>0</v>
      </c>
      <c r="G74" s="161">
        <f t="shared" ref="G74:G137" si="19">F74/1.0204</f>
        <v>0</v>
      </c>
      <c r="H74" s="280"/>
      <c r="I74" s="280"/>
      <c r="J74" s="280"/>
      <c r="K74" s="16"/>
      <c r="L74" s="232">
        <f t="shared" si="17"/>
        <v>0</v>
      </c>
      <c r="M74" s="233">
        <f t="shared" si="3"/>
        <v>0</v>
      </c>
      <c r="N74" s="233">
        <f t="shared" si="4"/>
        <v>0</v>
      </c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</row>
    <row r="75" spans="1:41" ht="12.75" customHeight="1" outlineLevel="2">
      <c r="A75" s="172">
        <v>201051</v>
      </c>
      <c r="B75" s="285" t="s">
        <v>693</v>
      </c>
      <c r="C75" s="168" t="s">
        <v>2</v>
      </c>
      <c r="D75" s="160">
        <v>120</v>
      </c>
      <c r="E75" s="165">
        <v>0</v>
      </c>
      <c r="F75" s="161">
        <f t="shared" si="18"/>
        <v>0</v>
      </c>
      <c r="G75" s="161">
        <f t="shared" si="19"/>
        <v>0</v>
      </c>
      <c r="H75" s="280"/>
      <c r="I75" s="280"/>
      <c r="J75" s="280"/>
      <c r="K75" s="16"/>
      <c r="L75" s="232">
        <f t="shared" si="17"/>
        <v>0</v>
      </c>
      <c r="M75" s="233">
        <f t="shared" si="3"/>
        <v>0</v>
      </c>
      <c r="N75" s="233">
        <f t="shared" si="4"/>
        <v>0</v>
      </c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</row>
    <row r="76" spans="1:41" ht="12.75" customHeight="1" outlineLevel="2">
      <c r="A76" s="172">
        <v>201052</v>
      </c>
      <c r="B76" s="285" t="s">
        <v>694</v>
      </c>
      <c r="C76" s="168" t="s">
        <v>2</v>
      </c>
      <c r="D76" s="160">
        <v>72</v>
      </c>
      <c r="E76" s="165">
        <v>0</v>
      </c>
      <c r="F76" s="161">
        <f t="shared" si="18"/>
        <v>0</v>
      </c>
      <c r="G76" s="161">
        <f t="shared" si="19"/>
        <v>0</v>
      </c>
      <c r="H76" s="280"/>
      <c r="I76" s="280"/>
      <c r="J76" s="280"/>
      <c r="K76" s="16"/>
      <c r="L76" s="232">
        <f t="shared" si="17"/>
        <v>0</v>
      </c>
      <c r="M76" s="233">
        <f t="shared" si="3"/>
        <v>0</v>
      </c>
      <c r="N76" s="233">
        <f t="shared" si="4"/>
        <v>0</v>
      </c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</row>
    <row r="77" spans="1:41" ht="12.75" customHeight="1" outlineLevel="2">
      <c r="A77" s="172">
        <v>201053</v>
      </c>
      <c r="B77" s="285" t="s">
        <v>695</v>
      </c>
      <c r="C77" s="168" t="s">
        <v>2</v>
      </c>
      <c r="D77" s="160">
        <v>120</v>
      </c>
      <c r="E77" s="165">
        <v>0</v>
      </c>
      <c r="F77" s="161">
        <f t="shared" si="18"/>
        <v>0</v>
      </c>
      <c r="G77" s="161">
        <f t="shared" si="19"/>
        <v>0</v>
      </c>
      <c r="H77" s="280"/>
      <c r="I77" s="280"/>
      <c r="J77" s="280"/>
      <c r="K77" s="16"/>
      <c r="L77" s="232">
        <f t="shared" si="17"/>
        <v>0</v>
      </c>
      <c r="M77" s="233">
        <f t="shared" si="3"/>
        <v>0</v>
      </c>
      <c r="N77" s="233">
        <f t="shared" si="4"/>
        <v>0</v>
      </c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</row>
    <row r="78" spans="1:41" ht="12.75" customHeight="1" outlineLevel="2">
      <c r="A78" s="172">
        <v>201054</v>
      </c>
      <c r="B78" s="285" t="s">
        <v>696</v>
      </c>
      <c r="C78" s="168" t="s">
        <v>2</v>
      </c>
      <c r="D78" s="160">
        <v>6</v>
      </c>
      <c r="E78" s="165">
        <v>0</v>
      </c>
      <c r="F78" s="161">
        <f t="shared" si="18"/>
        <v>0</v>
      </c>
      <c r="G78" s="161">
        <f t="shared" si="19"/>
        <v>0</v>
      </c>
      <c r="H78" s="280"/>
      <c r="I78" s="280"/>
      <c r="J78" s="280"/>
      <c r="K78" s="16"/>
      <c r="L78" s="232">
        <f t="shared" si="17"/>
        <v>0</v>
      </c>
      <c r="M78" s="233">
        <f t="shared" si="3"/>
        <v>0</v>
      </c>
      <c r="N78" s="233">
        <f t="shared" si="4"/>
        <v>0</v>
      </c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</row>
    <row r="79" spans="1:41" ht="12.75" customHeight="1" outlineLevel="2">
      <c r="A79" s="172">
        <v>201055</v>
      </c>
      <c r="B79" s="285" t="s">
        <v>697</v>
      </c>
      <c r="C79" s="168" t="s">
        <v>2</v>
      </c>
      <c r="D79" s="160">
        <v>6</v>
      </c>
      <c r="E79" s="165">
        <v>0</v>
      </c>
      <c r="F79" s="161">
        <f t="shared" si="18"/>
        <v>0</v>
      </c>
      <c r="G79" s="161">
        <f t="shared" si="19"/>
        <v>0</v>
      </c>
      <c r="H79" s="280"/>
      <c r="I79" s="280"/>
      <c r="J79" s="280"/>
      <c r="K79" s="16"/>
      <c r="L79" s="232">
        <f t="shared" si="17"/>
        <v>0</v>
      </c>
      <c r="M79" s="233">
        <f t="shared" si="3"/>
        <v>0</v>
      </c>
      <c r="N79" s="233">
        <f t="shared" si="4"/>
        <v>0</v>
      </c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</row>
    <row r="80" spans="1:41" ht="12.75" customHeight="1" outlineLevel="2">
      <c r="A80" s="172">
        <v>201056</v>
      </c>
      <c r="B80" s="285" t="s">
        <v>698</v>
      </c>
      <c r="C80" s="168" t="s">
        <v>2</v>
      </c>
      <c r="D80" s="160">
        <v>6</v>
      </c>
      <c r="E80" s="165">
        <v>0</v>
      </c>
      <c r="F80" s="161">
        <f t="shared" si="18"/>
        <v>0</v>
      </c>
      <c r="G80" s="161">
        <f t="shared" si="19"/>
        <v>0</v>
      </c>
      <c r="H80" s="280"/>
      <c r="I80" s="280"/>
      <c r="J80" s="280"/>
      <c r="K80" s="16"/>
      <c r="L80" s="232">
        <f t="shared" si="17"/>
        <v>0</v>
      </c>
      <c r="M80" s="233">
        <f t="shared" si="3"/>
        <v>0</v>
      </c>
      <c r="N80" s="233">
        <f t="shared" si="4"/>
        <v>0</v>
      </c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</row>
    <row r="81" spans="1:41" ht="12.75" customHeight="1" outlineLevel="2">
      <c r="A81" s="172">
        <v>201057</v>
      </c>
      <c r="B81" s="285" t="s">
        <v>699</v>
      </c>
      <c r="C81" s="168" t="s">
        <v>2</v>
      </c>
      <c r="D81" s="160">
        <v>6</v>
      </c>
      <c r="E81" s="165">
        <v>0</v>
      </c>
      <c r="F81" s="161">
        <f t="shared" si="18"/>
        <v>0</v>
      </c>
      <c r="G81" s="161">
        <f t="shared" si="19"/>
        <v>0</v>
      </c>
      <c r="H81" s="280"/>
      <c r="I81" s="280"/>
      <c r="J81" s="280"/>
      <c r="K81" s="16"/>
      <c r="L81" s="232">
        <f t="shared" si="17"/>
        <v>0</v>
      </c>
      <c r="M81" s="233">
        <f t="shared" si="3"/>
        <v>0</v>
      </c>
      <c r="N81" s="233">
        <f t="shared" si="4"/>
        <v>0</v>
      </c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</row>
    <row r="82" spans="1:41" ht="12.75" customHeight="1" outlineLevel="2">
      <c r="A82" s="172">
        <v>201058</v>
      </c>
      <c r="B82" s="285" t="s">
        <v>700</v>
      </c>
      <c r="C82" s="168" t="s">
        <v>2</v>
      </c>
      <c r="D82" s="160">
        <v>6</v>
      </c>
      <c r="E82" s="165">
        <v>0</v>
      </c>
      <c r="F82" s="161">
        <f t="shared" si="18"/>
        <v>0</v>
      </c>
      <c r="G82" s="161">
        <f t="shared" si="19"/>
        <v>0</v>
      </c>
      <c r="H82" s="280"/>
      <c r="I82" s="280"/>
      <c r="J82" s="280"/>
      <c r="K82" s="16"/>
      <c r="L82" s="232">
        <f t="shared" si="17"/>
        <v>0</v>
      </c>
      <c r="M82" s="233">
        <f t="shared" si="3"/>
        <v>0</v>
      </c>
      <c r="N82" s="233">
        <f t="shared" si="4"/>
        <v>0</v>
      </c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</row>
    <row r="83" spans="1:41" ht="12.75" customHeight="1" outlineLevel="2">
      <c r="A83" s="172">
        <v>201059</v>
      </c>
      <c r="B83" s="285" t="s">
        <v>701</v>
      </c>
      <c r="C83" s="168" t="s">
        <v>2</v>
      </c>
      <c r="D83" s="162">
        <v>6</v>
      </c>
      <c r="E83" s="165">
        <v>0</v>
      </c>
      <c r="F83" s="161">
        <f t="shared" si="18"/>
        <v>0</v>
      </c>
      <c r="G83" s="161">
        <f t="shared" si="19"/>
        <v>0</v>
      </c>
      <c r="H83" s="280"/>
      <c r="I83" s="280"/>
      <c r="J83" s="280"/>
      <c r="K83" s="16"/>
      <c r="L83" s="232">
        <f t="shared" si="17"/>
        <v>0</v>
      </c>
      <c r="M83" s="233">
        <f t="shared" si="3"/>
        <v>0</v>
      </c>
      <c r="N83" s="233">
        <f t="shared" si="4"/>
        <v>0</v>
      </c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</row>
    <row r="84" spans="1:41" ht="12.75" customHeight="1" outlineLevel="2">
      <c r="A84" s="172">
        <v>201060</v>
      </c>
      <c r="B84" s="285" t="s">
        <v>684</v>
      </c>
      <c r="C84" s="168" t="s">
        <v>2</v>
      </c>
      <c r="D84" s="162">
        <v>36</v>
      </c>
      <c r="E84" s="165">
        <v>193</v>
      </c>
      <c r="F84" s="161">
        <f t="shared" si="18"/>
        <v>187.19689621726479</v>
      </c>
      <c r="G84" s="161">
        <f t="shared" si="19"/>
        <v>183.45442592832694</v>
      </c>
      <c r="H84" s="280"/>
      <c r="I84" s="280"/>
      <c r="J84" s="280"/>
      <c r="K84" s="16"/>
      <c r="L84" s="232">
        <f t="shared" si="17"/>
        <v>0</v>
      </c>
      <c r="M84" s="233">
        <f t="shared" si="3"/>
        <v>0</v>
      </c>
      <c r="N84" s="233">
        <f t="shared" si="4"/>
        <v>0</v>
      </c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</row>
    <row r="85" spans="1:41" ht="12.75" customHeight="1" outlineLevel="2">
      <c r="A85" s="172">
        <v>201061</v>
      </c>
      <c r="B85" s="285" t="s">
        <v>685</v>
      </c>
      <c r="C85" s="168" t="s">
        <v>2</v>
      </c>
      <c r="D85" s="162">
        <v>36</v>
      </c>
      <c r="E85" s="165">
        <v>202</v>
      </c>
      <c r="F85" s="161">
        <f t="shared" si="18"/>
        <v>195.92628516003882</v>
      </c>
      <c r="G85" s="161">
        <f t="shared" si="19"/>
        <v>192.0092955312023</v>
      </c>
      <c r="H85" s="280"/>
      <c r="I85" s="280"/>
      <c r="J85" s="280"/>
      <c r="K85" s="16"/>
      <c r="L85" s="232">
        <f t="shared" si="17"/>
        <v>0</v>
      </c>
      <c r="M85" s="233">
        <f t="shared" si="3"/>
        <v>0</v>
      </c>
      <c r="N85" s="233">
        <f t="shared" si="4"/>
        <v>0</v>
      </c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</row>
    <row r="86" spans="1:41" ht="12.75" customHeight="1" outlineLevel="2">
      <c r="A86" s="172">
        <v>201062</v>
      </c>
      <c r="B86" s="285" t="s">
        <v>686</v>
      </c>
      <c r="C86" s="168" t="s">
        <v>2</v>
      </c>
      <c r="D86" s="162">
        <v>24</v>
      </c>
      <c r="E86" s="165">
        <v>233</v>
      </c>
      <c r="F86" s="161">
        <f t="shared" si="18"/>
        <v>225.99418040737152</v>
      </c>
      <c r="G86" s="161">
        <f t="shared" si="19"/>
        <v>221.47606860777296</v>
      </c>
      <c r="H86" s="280"/>
      <c r="I86" s="280"/>
      <c r="J86" s="280"/>
      <c r="K86" s="16"/>
      <c r="L86" s="232">
        <f t="shared" si="17"/>
        <v>0</v>
      </c>
      <c r="M86" s="233">
        <f t="shared" si="3"/>
        <v>0</v>
      </c>
      <c r="N86" s="233">
        <f t="shared" si="4"/>
        <v>0</v>
      </c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</row>
    <row r="87" spans="1:41" ht="12.75" customHeight="1" outlineLevel="2">
      <c r="A87" s="172">
        <v>201063</v>
      </c>
      <c r="B87" s="285" t="s">
        <v>687</v>
      </c>
      <c r="C87" s="168" t="s">
        <v>2</v>
      </c>
      <c r="D87" s="162">
        <v>24</v>
      </c>
      <c r="E87" s="165">
        <v>242</v>
      </c>
      <c r="F87" s="161">
        <f t="shared" si="18"/>
        <v>234.72356935014551</v>
      </c>
      <c r="G87" s="161">
        <f t="shared" si="19"/>
        <v>230.03093821064829</v>
      </c>
      <c r="H87" s="280"/>
      <c r="I87" s="280"/>
      <c r="J87" s="280"/>
      <c r="K87" s="16"/>
      <c r="L87" s="232">
        <f t="shared" si="17"/>
        <v>0</v>
      </c>
      <c r="M87" s="233">
        <f t="shared" ref="M87:M152" si="20">IF($L$8&gt;=30000,K87*F87,0)</f>
        <v>0</v>
      </c>
      <c r="N87" s="233">
        <f t="shared" ref="N87:N152" si="21">IF($L$8&gt;=100000,K87*G87,0)</f>
        <v>0</v>
      </c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</row>
    <row r="88" spans="1:41" ht="12.75" customHeight="1" outlineLevel="2">
      <c r="A88" s="172">
        <v>201064</v>
      </c>
      <c r="B88" s="285" t="s">
        <v>688</v>
      </c>
      <c r="C88" s="168" t="s">
        <v>2</v>
      </c>
      <c r="D88" s="162">
        <v>24</v>
      </c>
      <c r="E88" s="165">
        <v>350</v>
      </c>
      <c r="F88" s="161">
        <f t="shared" si="18"/>
        <v>339.47623666343361</v>
      </c>
      <c r="G88" s="161">
        <f t="shared" si="19"/>
        <v>332.68937344515251</v>
      </c>
      <c r="H88" s="280"/>
      <c r="I88" s="280"/>
      <c r="J88" s="280"/>
      <c r="K88" s="16"/>
      <c r="L88" s="232">
        <f t="shared" si="17"/>
        <v>0</v>
      </c>
      <c r="M88" s="233">
        <f t="shared" si="20"/>
        <v>0</v>
      </c>
      <c r="N88" s="233">
        <f t="shared" si="21"/>
        <v>0</v>
      </c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</row>
    <row r="89" spans="1:41" ht="12.75" customHeight="1" outlineLevel="2">
      <c r="A89" s="172">
        <v>201065</v>
      </c>
      <c r="B89" s="285" t="s">
        <v>689</v>
      </c>
      <c r="C89" s="168" t="s">
        <v>2</v>
      </c>
      <c r="D89" s="162">
        <v>24</v>
      </c>
      <c r="E89" s="165">
        <v>385</v>
      </c>
      <c r="F89" s="161">
        <f t="shared" si="18"/>
        <v>373.42386032977697</v>
      </c>
      <c r="G89" s="161">
        <f t="shared" si="19"/>
        <v>365.95831078966773</v>
      </c>
      <c r="H89" s="280"/>
      <c r="I89" s="280"/>
      <c r="J89" s="280"/>
      <c r="K89" s="16"/>
      <c r="L89" s="232">
        <f t="shared" si="17"/>
        <v>0</v>
      </c>
      <c r="M89" s="233">
        <f t="shared" si="20"/>
        <v>0</v>
      </c>
      <c r="N89" s="233">
        <f t="shared" si="21"/>
        <v>0</v>
      </c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</row>
    <row r="90" spans="1:41" ht="12.75" customHeight="1" outlineLevel="2">
      <c r="A90" s="172">
        <v>201066</v>
      </c>
      <c r="B90" s="285" t="s">
        <v>690</v>
      </c>
      <c r="C90" s="168" t="s">
        <v>2</v>
      </c>
      <c r="D90" s="162">
        <v>24</v>
      </c>
      <c r="E90" s="165">
        <v>0</v>
      </c>
      <c r="F90" s="161">
        <f t="shared" si="18"/>
        <v>0</v>
      </c>
      <c r="G90" s="161">
        <f t="shared" si="19"/>
        <v>0</v>
      </c>
      <c r="H90" s="280"/>
      <c r="I90" s="280"/>
      <c r="J90" s="280"/>
      <c r="K90" s="16"/>
      <c r="L90" s="232">
        <f t="shared" si="17"/>
        <v>0</v>
      </c>
      <c r="M90" s="233">
        <f t="shared" si="20"/>
        <v>0</v>
      </c>
      <c r="N90" s="233">
        <f t="shared" si="21"/>
        <v>0</v>
      </c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</row>
    <row r="91" spans="1:41" ht="12.75" customHeight="1" outlineLevel="2">
      <c r="A91" s="172">
        <v>201067</v>
      </c>
      <c r="B91" s="285" t="s">
        <v>570</v>
      </c>
      <c r="C91" s="168" t="s">
        <v>2</v>
      </c>
      <c r="D91" s="163">
        <v>96</v>
      </c>
      <c r="E91" s="165">
        <v>0</v>
      </c>
      <c r="F91" s="161">
        <f t="shared" si="18"/>
        <v>0</v>
      </c>
      <c r="G91" s="161">
        <f t="shared" si="19"/>
        <v>0</v>
      </c>
      <c r="H91" s="280"/>
      <c r="I91" s="280"/>
      <c r="J91" s="280"/>
      <c r="K91" s="16"/>
      <c r="L91" s="232">
        <f t="shared" si="17"/>
        <v>0</v>
      </c>
      <c r="M91" s="233">
        <f t="shared" si="20"/>
        <v>0</v>
      </c>
      <c r="N91" s="233">
        <f t="shared" si="21"/>
        <v>0</v>
      </c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</row>
    <row r="92" spans="1:41" ht="12.75" customHeight="1" outlineLevel="2">
      <c r="A92" s="172">
        <v>201068</v>
      </c>
      <c r="B92" s="285" t="s">
        <v>571</v>
      </c>
      <c r="C92" s="168" t="s">
        <v>2</v>
      </c>
      <c r="D92" s="163">
        <v>96</v>
      </c>
      <c r="E92" s="165">
        <v>0</v>
      </c>
      <c r="F92" s="161">
        <f t="shared" si="18"/>
        <v>0</v>
      </c>
      <c r="G92" s="161">
        <f t="shared" si="19"/>
        <v>0</v>
      </c>
      <c r="H92" s="280"/>
      <c r="I92" s="280"/>
      <c r="J92" s="280"/>
      <c r="K92" s="16"/>
      <c r="L92" s="232">
        <f t="shared" si="17"/>
        <v>0</v>
      </c>
      <c r="M92" s="233">
        <f t="shared" si="20"/>
        <v>0</v>
      </c>
      <c r="N92" s="233">
        <f t="shared" si="21"/>
        <v>0</v>
      </c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</row>
    <row r="93" spans="1:41" ht="12.75" customHeight="1" outlineLevel="2">
      <c r="A93" s="172">
        <v>201069</v>
      </c>
      <c r="B93" s="285" t="s">
        <v>572</v>
      </c>
      <c r="C93" s="168" t="s">
        <v>2</v>
      </c>
      <c r="D93" s="163">
        <v>72</v>
      </c>
      <c r="E93" s="165">
        <v>0</v>
      </c>
      <c r="F93" s="161">
        <f t="shared" si="18"/>
        <v>0</v>
      </c>
      <c r="G93" s="161">
        <f t="shared" si="19"/>
        <v>0</v>
      </c>
      <c r="H93" s="280"/>
      <c r="I93" s="280"/>
      <c r="J93" s="280"/>
      <c r="K93" s="16"/>
      <c r="L93" s="232">
        <f t="shared" si="17"/>
        <v>0</v>
      </c>
      <c r="M93" s="233">
        <f t="shared" si="20"/>
        <v>0</v>
      </c>
      <c r="N93" s="233">
        <f t="shared" si="21"/>
        <v>0</v>
      </c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</row>
    <row r="94" spans="1:41" ht="12.75" customHeight="1" outlineLevel="2">
      <c r="A94" s="172">
        <v>201070</v>
      </c>
      <c r="B94" s="285" t="s">
        <v>573</v>
      </c>
      <c r="C94" s="168" t="s">
        <v>2</v>
      </c>
      <c r="D94" s="163">
        <v>72</v>
      </c>
      <c r="E94" s="165">
        <v>0</v>
      </c>
      <c r="F94" s="161">
        <f t="shared" si="18"/>
        <v>0</v>
      </c>
      <c r="G94" s="161">
        <f t="shared" si="19"/>
        <v>0</v>
      </c>
      <c r="H94" s="280"/>
      <c r="I94" s="280"/>
      <c r="J94" s="280"/>
      <c r="K94" s="16"/>
      <c r="L94" s="232">
        <f t="shared" si="17"/>
        <v>0</v>
      </c>
      <c r="M94" s="233">
        <f t="shared" si="20"/>
        <v>0</v>
      </c>
      <c r="N94" s="233">
        <f t="shared" si="21"/>
        <v>0</v>
      </c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</row>
    <row r="95" spans="1:41" ht="12.75" customHeight="1" outlineLevel="2">
      <c r="A95" s="172">
        <v>201071</v>
      </c>
      <c r="B95" s="285" t="s">
        <v>574</v>
      </c>
      <c r="C95" s="168" t="s">
        <v>2</v>
      </c>
      <c r="D95" s="163">
        <v>36</v>
      </c>
      <c r="E95" s="165">
        <v>0</v>
      </c>
      <c r="F95" s="161">
        <f t="shared" si="18"/>
        <v>0</v>
      </c>
      <c r="G95" s="161">
        <f t="shared" si="19"/>
        <v>0</v>
      </c>
      <c r="H95" s="280"/>
      <c r="I95" s="280"/>
      <c r="J95" s="280"/>
      <c r="K95" s="16"/>
      <c r="L95" s="232">
        <f t="shared" si="17"/>
        <v>0</v>
      </c>
      <c r="M95" s="233">
        <f t="shared" si="20"/>
        <v>0</v>
      </c>
      <c r="N95" s="233">
        <f t="shared" si="21"/>
        <v>0</v>
      </c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</row>
    <row r="96" spans="1:41" ht="12.75" customHeight="1" outlineLevel="2">
      <c r="A96" s="172">
        <v>201072</v>
      </c>
      <c r="B96" s="285" t="s">
        <v>575</v>
      </c>
      <c r="C96" s="168" t="s">
        <v>2</v>
      </c>
      <c r="D96" s="163">
        <v>36</v>
      </c>
      <c r="E96" s="165">
        <v>0</v>
      </c>
      <c r="F96" s="161">
        <f t="shared" si="18"/>
        <v>0</v>
      </c>
      <c r="G96" s="161">
        <f t="shared" si="19"/>
        <v>0</v>
      </c>
      <c r="H96" s="280"/>
      <c r="I96" s="280"/>
      <c r="J96" s="280"/>
      <c r="K96" s="16"/>
      <c r="L96" s="232">
        <f t="shared" si="17"/>
        <v>0</v>
      </c>
      <c r="M96" s="233">
        <f t="shared" si="20"/>
        <v>0</v>
      </c>
      <c r="N96" s="233">
        <f t="shared" si="21"/>
        <v>0</v>
      </c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</row>
    <row r="97" spans="1:41" ht="12.75" customHeight="1" outlineLevel="2">
      <c r="A97" s="172">
        <v>201073</v>
      </c>
      <c r="B97" s="285" t="s">
        <v>707</v>
      </c>
      <c r="C97" s="168" t="s">
        <v>2</v>
      </c>
      <c r="D97" s="163">
        <v>36</v>
      </c>
      <c r="E97" s="165">
        <v>189</v>
      </c>
      <c r="F97" s="161">
        <f t="shared" si="18"/>
        <v>183.31716779825413</v>
      </c>
      <c r="G97" s="161">
        <f t="shared" si="19"/>
        <v>179.65226166038235</v>
      </c>
      <c r="H97" s="280"/>
      <c r="I97" s="280"/>
      <c r="J97" s="280"/>
      <c r="K97" s="16"/>
      <c r="L97" s="232">
        <f t="shared" si="17"/>
        <v>0</v>
      </c>
      <c r="M97" s="233">
        <f t="shared" si="20"/>
        <v>0</v>
      </c>
      <c r="N97" s="233">
        <f t="shared" si="21"/>
        <v>0</v>
      </c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</row>
    <row r="98" spans="1:41" ht="12.75" customHeight="1" outlineLevel="2">
      <c r="A98" s="172">
        <v>201074</v>
      </c>
      <c r="B98" s="285" t="s">
        <v>708</v>
      </c>
      <c r="C98" s="168" t="s">
        <v>2</v>
      </c>
      <c r="D98" s="163">
        <v>36</v>
      </c>
      <c r="E98" s="165">
        <v>204</v>
      </c>
      <c r="F98" s="161">
        <f t="shared" si="18"/>
        <v>197.86614936954416</v>
      </c>
      <c r="G98" s="161">
        <f t="shared" si="19"/>
        <v>193.91037766517459</v>
      </c>
      <c r="H98" s="280"/>
      <c r="I98" s="280"/>
      <c r="J98" s="280"/>
      <c r="K98" s="16"/>
      <c r="L98" s="232">
        <f t="shared" si="17"/>
        <v>0</v>
      </c>
      <c r="M98" s="233">
        <f t="shared" si="20"/>
        <v>0</v>
      </c>
      <c r="N98" s="233">
        <f t="shared" si="21"/>
        <v>0</v>
      </c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</row>
    <row r="99" spans="1:41" ht="12.75" customHeight="1" outlineLevel="2">
      <c r="A99" s="172">
        <v>201075</v>
      </c>
      <c r="B99" s="285" t="s">
        <v>576</v>
      </c>
      <c r="C99" s="168" t="s">
        <v>2</v>
      </c>
      <c r="D99" s="163">
        <v>36</v>
      </c>
      <c r="E99" s="165">
        <v>242</v>
      </c>
      <c r="F99" s="161">
        <f t="shared" si="18"/>
        <v>234.72356935014551</v>
      </c>
      <c r="G99" s="161">
        <f t="shared" si="19"/>
        <v>230.03093821064829</v>
      </c>
      <c r="H99" s="280"/>
      <c r="I99" s="280"/>
      <c r="J99" s="280"/>
      <c r="K99" s="16"/>
      <c r="L99" s="232">
        <f t="shared" si="17"/>
        <v>0</v>
      </c>
      <c r="M99" s="233">
        <f t="shared" si="20"/>
        <v>0</v>
      </c>
      <c r="N99" s="233">
        <f t="shared" si="21"/>
        <v>0</v>
      </c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</row>
    <row r="100" spans="1:41" ht="12.75" customHeight="1" outlineLevel="2">
      <c r="A100" s="172">
        <v>201076</v>
      </c>
      <c r="B100" s="285" t="s">
        <v>577</v>
      </c>
      <c r="C100" s="168" t="s">
        <v>2</v>
      </c>
      <c r="D100" s="163">
        <v>36</v>
      </c>
      <c r="E100" s="165">
        <v>257</v>
      </c>
      <c r="F100" s="161">
        <f t="shared" si="18"/>
        <v>249.27255092143551</v>
      </c>
      <c r="G100" s="161">
        <f t="shared" si="19"/>
        <v>244.28905421544053</v>
      </c>
      <c r="H100" s="280"/>
      <c r="I100" s="280"/>
      <c r="J100" s="280"/>
      <c r="K100" s="16"/>
      <c r="L100" s="232">
        <f t="shared" si="17"/>
        <v>0</v>
      </c>
      <c r="M100" s="233">
        <f t="shared" si="20"/>
        <v>0</v>
      </c>
      <c r="N100" s="233">
        <f t="shared" si="21"/>
        <v>0</v>
      </c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</row>
    <row r="101" spans="1:41" ht="12.75" customHeight="1" outlineLevel="2">
      <c r="A101" s="172">
        <v>201077</v>
      </c>
      <c r="B101" s="285" t="s">
        <v>578</v>
      </c>
      <c r="C101" s="168" t="s">
        <v>2</v>
      </c>
      <c r="D101" s="163">
        <v>48</v>
      </c>
      <c r="E101" s="165">
        <v>0</v>
      </c>
      <c r="F101" s="161">
        <f t="shared" si="18"/>
        <v>0</v>
      </c>
      <c r="G101" s="161">
        <f t="shared" si="19"/>
        <v>0</v>
      </c>
      <c r="H101" s="280"/>
      <c r="I101" s="280"/>
      <c r="J101" s="280"/>
      <c r="K101" s="16"/>
      <c r="L101" s="232">
        <f t="shared" si="17"/>
        <v>0</v>
      </c>
      <c r="M101" s="233">
        <f t="shared" si="20"/>
        <v>0</v>
      </c>
      <c r="N101" s="233">
        <f t="shared" si="21"/>
        <v>0</v>
      </c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</row>
    <row r="102" spans="1:41" ht="12.75" customHeight="1" outlineLevel="2">
      <c r="A102" s="172">
        <v>201078</v>
      </c>
      <c r="B102" s="285" t="s">
        <v>579</v>
      </c>
      <c r="C102" s="168" t="s">
        <v>2</v>
      </c>
      <c r="D102" s="163">
        <v>48</v>
      </c>
      <c r="E102" s="165">
        <v>0</v>
      </c>
      <c r="F102" s="161">
        <f t="shared" si="18"/>
        <v>0</v>
      </c>
      <c r="G102" s="161">
        <f t="shared" si="19"/>
        <v>0</v>
      </c>
      <c r="H102" s="280"/>
      <c r="I102" s="280"/>
      <c r="J102" s="280"/>
      <c r="K102" s="16"/>
      <c r="L102" s="232">
        <f t="shared" si="17"/>
        <v>0</v>
      </c>
      <c r="M102" s="233">
        <f t="shared" si="20"/>
        <v>0</v>
      </c>
      <c r="N102" s="233">
        <f t="shared" si="21"/>
        <v>0</v>
      </c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</row>
    <row r="103" spans="1:41" ht="12.75" customHeight="1" outlineLevel="2">
      <c r="A103" s="172">
        <v>201079</v>
      </c>
      <c r="B103" s="285" t="s">
        <v>580</v>
      </c>
      <c r="C103" s="168" t="s">
        <v>2</v>
      </c>
      <c r="D103" s="163">
        <v>48</v>
      </c>
      <c r="E103" s="165">
        <v>0</v>
      </c>
      <c r="F103" s="161">
        <f t="shared" si="18"/>
        <v>0</v>
      </c>
      <c r="G103" s="161">
        <f t="shared" si="19"/>
        <v>0</v>
      </c>
      <c r="H103" s="280"/>
      <c r="I103" s="280"/>
      <c r="J103" s="280"/>
      <c r="K103" s="16"/>
      <c r="L103" s="232">
        <f t="shared" si="17"/>
        <v>0</v>
      </c>
      <c r="M103" s="233">
        <f t="shared" si="20"/>
        <v>0</v>
      </c>
      <c r="N103" s="233">
        <f t="shared" si="21"/>
        <v>0</v>
      </c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</row>
    <row r="104" spans="1:41" ht="12.75" customHeight="1" outlineLevel="2">
      <c r="A104" s="172">
        <v>201080</v>
      </c>
      <c r="B104" s="285" t="s">
        <v>581</v>
      </c>
      <c r="C104" s="168" t="s">
        <v>2</v>
      </c>
      <c r="D104" s="163">
        <v>144</v>
      </c>
      <c r="E104" s="165">
        <v>0</v>
      </c>
      <c r="F104" s="161">
        <f t="shared" si="18"/>
        <v>0</v>
      </c>
      <c r="G104" s="161">
        <f t="shared" si="19"/>
        <v>0</v>
      </c>
      <c r="H104" s="280"/>
      <c r="I104" s="280"/>
      <c r="J104" s="280"/>
      <c r="K104" s="16"/>
      <c r="L104" s="232">
        <f t="shared" si="17"/>
        <v>0</v>
      </c>
      <c r="M104" s="233">
        <f t="shared" si="20"/>
        <v>0</v>
      </c>
      <c r="N104" s="233">
        <f t="shared" si="21"/>
        <v>0</v>
      </c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</row>
    <row r="105" spans="1:41" ht="12.75" customHeight="1" outlineLevel="2">
      <c r="A105" s="172">
        <v>201081</v>
      </c>
      <c r="B105" s="285" t="s">
        <v>582</v>
      </c>
      <c r="C105" s="168" t="s">
        <v>2</v>
      </c>
      <c r="D105" s="163">
        <v>72</v>
      </c>
      <c r="E105" s="165">
        <v>0</v>
      </c>
      <c r="F105" s="161">
        <f t="shared" si="18"/>
        <v>0</v>
      </c>
      <c r="G105" s="161">
        <f t="shared" si="19"/>
        <v>0</v>
      </c>
      <c r="H105" s="280"/>
      <c r="I105" s="280"/>
      <c r="J105" s="280"/>
      <c r="K105" s="16"/>
      <c r="L105" s="232">
        <f t="shared" si="17"/>
        <v>0</v>
      </c>
      <c r="M105" s="233">
        <f t="shared" si="20"/>
        <v>0</v>
      </c>
      <c r="N105" s="233">
        <f t="shared" si="21"/>
        <v>0</v>
      </c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</row>
    <row r="106" spans="1:41" ht="12.75" customHeight="1" outlineLevel="2">
      <c r="A106" s="172">
        <v>201082</v>
      </c>
      <c r="B106" s="285" t="s">
        <v>583</v>
      </c>
      <c r="C106" s="168" t="s">
        <v>2</v>
      </c>
      <c r="D106" s="163">
        <v>48</v>
      </c>
      <c r="E106" s="165">
        <v>0</v>
      </c>
      <c r="F106" s="161">
        <f t="shared" si="18"/>
        <v>0</v>
      </c>
      <c r="G106" s="161">
        <f t="shared" si="19"/>
        <v>0</v>
      </c>
      <c r="H106" s="280"/>
      <c r="I106" s="280"/>
      <c r="J106" s="280"/>
      <c r="K106" s="16"/>
      <c r="L106" s="232">
        <f t="shared" si="17"/>
        <v>0</v>
      </c>
      <c r="M106" s="233">
        <f t="shared" si="20"/>
        <v>0</v>
      </c>
      <c r="N106" s="233">
        <f t="shared" si="21"/>
        <v>0</v>
      </c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</row>
    <row r="107" spans="1:41" ht="12.75" customHeight="1" outlineLevel="2">
      <c r="A107" s="172">
        <v>201083</v>
      </c>
      <c r="B107" s="285" t="s">
        <v>584</v>
      </c>
      <c r="C107" s="168" t="s">
        <v>2</v>
      </c>
      <c r="D107" s="163">
        <v>120</v>
      </c>
      <c r="E107" s="165">
        <v>0</v>
      </c>
      <c r="F107" s="161">
        <f t="shared" si="18"/>
        <v>0</v>
      </c>
      <c r="G107" s="161">
        <f t="shared" si="19"/>
        <v>0</v>
      </c>
      <c r="H107" s="280"/>
      <c r="I107" s="280"/>
      <c r="J107" s="280"/>
      <c r="K107" s="16"/>
      <c r="L107" s="232">
        <f t="shared" ref="L107:L138" si="22">K107*E107</f>
        <v>0</v>
      </c>
      <c r="M107" s="233">
        <f t="shared" si="20"/>
        <v>0</v>
      </c>
      <c r="N107" s="233">
        <f t="shared" si="21"/>
        <v>0</v>
      </c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</row>
    <row r="108" spans="1:41" ht="12.75" customHeight="1" outlineLevel="2">
      <c r="A108" s="172">
        <v>201084</v>
      </c>
      <c r="B108" s="285" t="s">
        <v>585</v>
      </c>
      <c r="C108" s="168" t="s">
        <v>2</v>
      </c>
      <c r="D108" s="163">
        <v>192</v>
      </c>
      <c r="E108" s="165">
        <v>0</v>
      </c>
      <c r="F108" s="161">
        <f t="shared" si="18"/>
        <v>0</v>
      </c>
      <c r="G108" s="161">
        <f t="shared" si="19"/>
        <v>0</v>
      </c>
      <c r="H108" s="280"/>
      <c r="I108" s="280"/>
      <c r="J108" s="280"/>
      <c r="K108" s="16"/>
      <c r="L108" s="232">
        <f t="shared" si="22"/>
        <v>0</v>
      </c>
      <c r="M108" s="233">
        <f t="shared" si="20"/>
        <v>0</v>
      </c>
      <c r="N108" s="233">
        <f t="shared" si="21"/>
        <v>0</v>
      </c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</row>
    <row r="109" spans="1:41" ht="12.75" customHeight="1" outlineLevel="2">
      <c r="A109" s="172">
        <v>201085</v>
      </c>
      <c r="B109" s="285" t="s">
        <v>586</v>
      </c>
      <c r="C109" s="168" t="s">
        <v>2</v>
      </c>
      <c r="D109" s="163">
        <v>120</v>
      </c>
      <c r="E109" s="165">
        <v>0</v>
      </c>
      <c r="F109" s="161">
        <f t="shared" si="18"/>
        <v>0</v>
      </c>
      <c r="G109" s="161">
        <f t="shared" si="19"/>
        <v>0</v>
      </c>
      <c r="H109" s="280"/>
      <c r="I109" s="280"/>
      <c r="J109" s="280"/>
      <c r="K109" s="16"/>
      <c r="L109" s="232">
        <f t="shared" si="22"/>
        <v>0</v>
      </c>
      <c r="M109" s="233">
        <f t="shared" si="20"/>
        <v>0</v>
      </c>
      <c r="N109" s="233">
        <f t="shared" si="21"/>
        <v>0</v>
      </c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</row>
    <row r="110" spans="1:41" ht="12.75" customHeight="1" outlineLevel="2">
      <c r="A110" s="172">
        <v>201086</v>
      </c>
      <c r="B110" s="285" t="s">
        <v>587</v>
      </c>
      <c r="C110" s="168" t="s">
        <v>2</v>
      </c>
      <c r="D110" s="163">
        <v>96</v>
      </c>
      <c r="E110" s="165">
        <v>0</v>
      </c>
      <c r="F110" s="161">
        <f t="shared" si="18"/>
        <v>0</v>
      </c>
      <c r="G110" s="161">
        <f t="shared" si="19"/>
        <v>0</v>
      </c>
      <c r="H110" s="280"/>
      <c r="I110" s="280"/>
      <c r="J110" s="280"/>
      <c r="K110" s="16"/>
      <c r="L110" s="232">
        <f t="shared" si="22"/>
        <v>0</v>
      </c>
      <c r="M110" s="233">
        <f t="shared" si="20"/>
        <v>0</v>
      </c>
      <c r="N110" s="233">
        <f t="shared" si="21"/>
        <v>0</v>
      </c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</row>
    <row r="111" spans="1:41" ht="12.75" customHeight="1" outlineLevel="2">
      <c r="A111" s="172">
        <v>201087</v>
      </c>
      <c r="B111" s="285" t="s">
        <v>588</v>
      </c>
      <c r="C111" s="168" t="s">
        <v>2</v>
      </c>
      <c r="D111" s="163">
        <v>36</v>
      </c>
      <c r="E111" s="165">
        <v>0</v>
      </c>
      <c r="F111" s="161">
        <f t="shared" si="18"/>
        <v>0</v>
      </c>
      <c r="G111" s="161">
        <f t="shared" si="19"/>
        <v>0</v>
      </c>
      <c r="H111" s="280"/>
      <c r="I111" s="280"/>
      <c r="J111" s="280"/>
      <c r="K111" s="16"/>
      <c r="L111" s="232">
        <f t="shared" si="22"/>
        <v>0</v>
      </c>
      <c r="M111" s="233">
        <f t="shared" si="20"/>
        <v>0</v>
      </c>
      <c r="N111" s="233">
        <f t="shared" si="21"/>
        <v>0</v>
      </c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</row>
    <row r="112" spans="1:41" ht="12.75" customHeight="1" outlineLevel="2">
      <c r="A112" s="172">
        <v>201088</v>
      </c>
      <c r="B112" s="285" t="s">
        <v>589</v>
      </c>
      <c r="C112" s="168" t="s">
        <v>2</v>
      </c>
      <c r="D112" s="163">
        <v>72</v>
      </c>
      <c r="E112" s="165">
        <v>0</v>
      </c>
      <c r="F112" s="161">
        <f t="shared" si="18"/>
        <v>0</v>
      </c>
      <c r="G112" s="161">
        <f t="shared" si="19"/>
        <v>0</v>
      </c>
      <c r="H112" s="280"/>
      <c r="I112" s="280"/>
      <c r="J112" s="280"/>
      <c r="K112" s="16"/>
      <c r="L112" s="232">
        <f t="shared" si="22"/>
        <v>0</v>
      </c>
      <c r="M112" s="233">
        <f t="shared" si="20"/>
        <v>0</v>
      </c>
      <c r="N112" s="233">
        <f t="shared" si="21"/>
        <v>0</v>
      </c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</row>
    <row r="113" spans="1:41" ht="12.75" customHeight="1" outlineLevel="2">
      <c r="A113" s="172">
        <v>201089</v>
      </c>
      <c r="B113" s="285" t="s">
        <v>590</v>
      </c>
      <c r="C113" s="168" t="s">
        <v>2</v>
      </c>
      <c r="D113" s="163">
        <v>72</v>
      </c>
      <c r="E113" s="165">
        <v>0</v>
      </c>
      <c r="F113" s="161">
        <f t="shared" si="18"/>
        <v>0</v>
      </c>
      <c r="G113" s="161">
        <f t="shared" si="19"/>
        <v>0</v>
      </c>
      <c r="H113" s="280"/>
      <c r="I113" s="280"/>
      <c r="J113" s="280"/>
      <c r="K113" s="16"/>
      <c r="L113" s="232">
        <f t="shared" si="22"/>
        <v>0</v>
      </c>
      <c r="M113" s="233">
        <f t="shared" si="20"/>
        <v>0</v>
      </c>
      <c r="N113" s="233">
        <f t="shared" si="21"/>
        <v>0</v>
      </c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</row>
    <row r="114" spans="1:41" ht="12.75" customHeight="1" outlineLevel="2">
      <c r="A114" s="172">
        <v>201090</v>
      </c>
      <c r="B114" s="285" t="s">
        <v>591</v>
      </c>
      <c r="C114" s="168" t="s">
        <v>2</v>
      </c>
      <c r="D114" s="163">
        <v>48</v>
      </c>
      <c r="E114" s="165">
        <v>0</v>
      </c>
      <c r="F114" s="161">
        <f t="shared" si="18"/>
        <v>0</v>
      </c>
      <c r="G114" s="161">
        <f t="shared" si="19"/>
        <v>0</v>
      </c>
      <c r="H114" s="280"/>
      <c r="I114" s="280"/>
      <c r="J114" s="280"/>
      <c r="K114" s="16"/>
      <c r="L114" s="232">
        <f t="shared" si="22"/>
        <v>0</v>
      </c>
      <c r="M114" s="233">
        <f t="shared" si="20"/>
        <v>0</v>
      </c>
      <c r="N114" s="233">
        <f t="shared" si="21"/>
        <v>0</v>
      </c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</row>
    <row r="115" spans="1:41" ht="12.75" customHeight="1" outlineLevel="2">
      <c r="A115" s="172">
        <v>201091</v>
      </c>
      <c r="B115" s="285" t="s">
        <v>592</v>
      </c>
      <c r="C115" s="168" t="s">
        <v>2</v>
      </c>
      <c r="D115" s="163">
        <v>24</v>
      </c>
      <c r="E115" s="165">
        <v>0</v>
      </c>
      <c r="F115" s="161">
        <f t="shared" si="18"/>
        <v>0</v>
      </c>
      <c r="G115" s="161">
        <f t="shared" si="19"/>
        <v>0</v>
      </c>
      <c r="H115" s="280"/>
      <c r="I115" s="280"/>
      <c r="J115" s="280"/>
      <c r="K115" s="16"/>
      <c r="L115" s="232">
        <f t="shared" si="22"/>
        <v>0</v>
      </c>
      <c r="M115" s="233">
        <f t="shared" si="20"/>
        <v>0</v>
      </c>
      <c r="N115" s="233">
        <f t="shared" si="21"/>
        <v>0</v>
      </c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</row>
    <row r="116" spans="1:41" ht="12.75" customHeight="1" outlineLevel="2">
      <c r="A116" s="172">
        <v>201092</v>
      </c>
      <c r="B116" s="285" t="s">
        <v>619</v>
      </c>
      <c r="C116" s="168" t="s">
        <v>2</v>
      </c>
      <c r="D116" s="163">
        <v>24</v>
      </c>
      <c r="E116" s="165">
        <v>0</v>
      </c>
      <c r="F116" s="161">
        <f t="shared" si="18"/>
        <v>0</v>
      </c>
      <c r="G116" s="161">
        <f t="shared" si="19"/>
        <v>0</v>
      </c>
      <c r="H116" s="280"/>
      <c r="I116" s="280"/>
      <c r="J116" s="280"/>
      <c r="K116" s="16"/>
      <c r="L116" s="232">
        <f t="shared" si="22"/>
        <v>0</v>
      </c>
      <c r="M116" s="233">
        <f t="shared" si="20"/>
        <v>0</v>
      </c>
      <c r="N116" s="233">
        <f t="shared" si="21"/>
        <v>0</v>
      </c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</row>
    <row r="117" spans="1:41" ht="12.75" customHeight="1" outlineLevel="2">
      <c r="A117" s="172">
        <v>201093</v>
      </c>
      <c r="B117" s="285" t="s">
        <v>620</v>
      </c>
      <c r="C117" s="168" t="s">
        <v>2</v>
      </c>
      <c r="D117" s="163">
        <v>60</v>
      </c>
      <c r="E117" s="165">
        <v>0</v>
      </c>
      <c r="F117" s="161">
        <f t="shared" si="18"/>
        <v>0</v>
      </c>
      <c r="G117" s="161">
        <f t="shared" si="19"/>
        <v>0</v>
      </c>
      <c r="H117" s="280"/>
      <c r="I117" s="280"/>
      <c r="J117" s="280"/>
      <c r="K117" s="16"/>
      <c r="L117" s="232">
        <f t="shared" si="22"/>
        <v>0</v>
      </c>
      <c r="M117" s="233">
        <f t="shared" si="20"/>
        <v>0</v>
      </c>
      <c r="N117" s="233">
        <f t="shared" si="21"/>
        <v>0</v>
      </c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</row>
    <row r="118" spans="1:41" ht="12.75" customHeight="1" outlineLevel="2">
      <c r="A118" s="172">
        <v>201094</v>
      </c>
      <c r="B118" s="285" t="s">
        <v>621</v>
      </c>
      <c r="C118" s="168" t="s">
        <v>2</v>
      </c>
      <c r="D118" s="163">
        <v>60</v>
      </c>
      <c r="E118" s="165">
        <v>0</v>
      </c>
      <c r="F118" s="161">
        <f t="shared" si="18"/>
        <v>0</v>
      </c>
      <c r="G118" s="161">
        <f t="shared" si="19"/>
        <v>0</v>
      </c>
      <c r="H118" s="280"/>
      <c r="I118" s="280"/>
      <c r="J118" s="280"/>
      <c r="K118" s="16"/>
      <c r="L118" s="232">
        <f t="shared" si="22"/>
        <v>0</v>
      </c>
      <c r="M118" s="233">
        <f t="shared" si="20"/>
        <v>0</v>
      </c>
      <c r="N118" s="233">
        <f t="shared" si="21"/>
        <v>0</v>
      </c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</row>
    <row r="119" spans="1:41" ht="12.75" customHeight="1" outlineLevel="2">
      <c r="A119" s="172">
        <v>201095</v>
      </c>
      <c r="B119" s="285" t="s">
        <v>622</v>
      </c>
      <c r="C119" s="168" t="s">
        <v>2</v>
      </c>
      <c r="D119" s="163">
        <v>36</v>
      </c>
      <c r="E119" s="165">
        <v>0</v>
      </c>
      <c r="F119" s="161">
        <f t="shared" si="18"/>
        <v>0</v>
      </c>
      <c r="G119" s="161">
        <f t="shared" si="19"/>
        <v>0</v>
      </c>
      <c r="H119" s="280"/>
      <c r="I119" s="280"/>
      <c r="J119" s="280"/>
      <c r="K119" s="16"/>
      <c r="L119" s="232">
        <f t="shared" si="22"/>
        <v>0</v>
      </c>
      <c r="M119" s="233">
        <f t="shared" si="20"/>
        <v>0</v>
      </c>
      <c r="N119" s="233">
        <f t="shared" si="21"/>
        <v>0</v>
      </c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</row>
    <row r="120" spans="1:41" ht="12.75" customHeight="1" outlineLevel="2">
      <c r="A120" s="172">
        <v>201096</v>
      </c>
      <c r="B120" s="285" t="s">
        <v>623</v>
      </c>
      <c r="C120" s="168" t="s">
        <v>2</v>
      </c>
      <c r="D120" s="163">
        <v>240</v>
      </c>
      <c r="E120" s="165">
        <v>0</v>
      </c>
      <c r="F120" s="161">
        <f t="shared" si="18"/>
        <v>0</v>
      </c>
      <c r="G120" s="161">
        <f t="shared" si="19"/>
        <v>0</v>
      </c>
      <c r="H120" s="280"/>
      <c r="I120" s="280"/>
      <c r="J120" s="280"/>
      <c r="K120" s="16"/>
      <c r="L120" s="232">
        <f t="shared" si="22"/>
        <v>0</v>
      </c>
      <c r="M120" s="233">
        <f t="shared" si="20"/>
        <v>0</v>
      </c>
      <c r="N120" s="233">
        <f t="shared" si="21"/>
        <v>0</v>
      </c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</row>
    <row r="121" spans="1:41" ht="12.75" customHeight="1" outlineLevel="2">
      <c r="A121" s="172">
        <v>201097</v>
      </c>
      <c r="B121" s="285" t="s">
        <v>624</v>
      </c>
      <c r="C121" s="168" t="s">
        <v>2</v>
      </c>
      <c r="D121" s="163">
        <v>120</v>
      </c>
      <c r="E121" s="165">
        <v>0</v>
      </c>
      <c r="F121" s="161">
        <f t="shared" si="18"/>
        <v>0</v>
      </c>
      <c r="G121" s="161">
        <f t="shared" si="19"/>
        <v>0</v>
      </c>
      <c r="H121" s="280"/>
      <c r="I121" s="280"/>
      <c r="J121" s="280"/>
      <c r="K121" s="16"/>
      <c r="L121" s="232">
        <f t="shared" si="22"/>
        <v>0</v>
      </c>
      <c r="M121" s="233">
        <f t="shared" si="20"/>
        <v>0</v>
      </c>
      <c r="N121" s="233">
        <f t="shared" si="21"/>
        <v>0</v>
      </c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</row>
    <row r="122" spans="1:41" ht="12.75" customHeight="1" outlineLevel="2">
      <c r="A122" s="172">
        <v>201098</v>
      </c>
      <c r="B122" s="285" t="s">
        <v>593</v>
      </c>
      <c r="C122" s="168" t="s">
        <v>2</v>
      </c>
      <c r="D122" s="163">
        <v>36</v>
      </c>
      <c r="E122" s="165">
        <v>0</v>
      </c>
      <c r="F122" s="161">
        <f t="shared" si="18"/>
        <v>0</v>
      </c>
      <c r="G122" s="161">
        <f t="shared" si="19"/>
        <v>0</v>
      </c>
      <c r="H122" s="280"/>
      <c r="I122" s="280"/>
      <c r="J122" s="280"/>
      <c r="K122" s="16"/>
      <c r="L122" s="232">
        <f t="shared" si="22"/>
        <v>0</v>
      </c>
      <c r="M122" s="233">
        <f t="shared" si="20"/>
        <v>0</v>
      </c>
      <c r="N122" s="233">
        <f t="shared" si="21"/>
        <v>0</v>
      </c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</row>
    <row r="123" spans="1:41" ht="12.75" customHeight="1" outlineLevel="2">
      <c r="A123" s="172">
        <v>201099</v>
      </c>
      <c r="B123" s="285" t="s">
        <v>594</v>
      </c>
      <c r="C123" s="168" t="s">
        <v>2</v>
      </c>
      <c r="D123" s="163">
        <v>24</v>
      </c>
      <c r="E123" s="165">
        <v>0</v>
      </c>
      <c r="F123" s="161">
        <f t="shared" si="18"/>
        <v>0</v>
      </c>
      <c r="G123" s="161">
        <f t="shared" si="19"/>
        <v>0</v>
      </c>
      <c r="H123" s="280"/>
      <c r="I123" s="280"/>
      <c r="J123" s="280"/>
      <c r="K123" s="16"/>
      <c r="L123" s="232">
        <f t="shared" si="22"/>
        <v>0</v>
      </c>
      <c r="M123" s="233">
        <f t="shared" si="20"/>
        <v>0</v>
      </c>
      <c r="N123" s="233">
        <f t="shared" si="21"/>
        <v>0</v>
      </c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</row>
    <row r="124" spans="1:41" ht="12.75" customHeight="1" outlineLevel="2">
      <c r="A124" s="172">
        <v>201100</v>
      </c>
      <c r="B124" s="285" t="s">
        <v>595</v>
      </c>
      <c r="C124" s="168" t="s">
        <v>2</v>
      </c>
      <c r="D124" s="163">
        <v>24</v>
      </c>
      <c r="E124" s="165">
        <v>0</v>
      </c>
      <c r="F124" s="161">
        <f t="shared" si="18"/>
        <v>0</v>
      </c>
      <c r="G124" s="161">
        <f t="shared" si="19"/>
        <v>0</v>
      </c>
      <c r="H124" s="280"/>
      <c r="I124" s="280"/>
      <c r="J124" s="280"/>
      <c r="K124" s="16"/>
      <c r="L124" s="232">
        <f t="shared" si="22"/>
        <v>0</v>
      </c>
      <c r="M124" s="233">
        <f t="shared" si="20"/>
        <v>0</v>
      </c>
      <c r="N124" s="233">
        <f t="shared" si="21"/>
        <v>0</v>
      </c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</row>
    <row r="125" spans="1:41" ht="12.75" customHeight="1" outlineLevel="2">
      <c r="A125" s="172">
        <v>201101</v>
      </c>
      <c r="B125" s="285" t="s">
        <v>596</v>
      </c>
      <c r="C125" s="168" t="s">
        <v>2</v>
      </c>
      <c r="D125" s="163">
        <v>36</v>
      </c>
      <c r="E125" s="165">
        <v>0</v>
      </c>
      <c r="F125" s="161">
        <f t="shared" si="18"/>
        <v>0</v>
      </c>
      <c r="G125" s="161">
        <f t="shared" si="19"/>
        <v>0</v>
      </c>
      <c r="H125" s="280"/>
      <c r="I125" s="280"/>
      <c r="J125" s="280"/>
      <c r="K125" s="16"/>
      <c r="L125" s="232">
        <f t="shared" si="22"/>
        <v>0</v>
      </c>
      <c r="M125" s="233">
        <f t="shared" si="20"/>
        <v>0</v>
      </c>
      <c r="N125" s="233">
        <f t="shared" si="21"/>
        <v>0</v>
      </c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</row>
    <row r="126" spans="1:41" ht="12.75" customHeight="1" outlineLevel="2">
      <c r="A126" s="172">
        <v>201102</v>
      </c>
      <c r="B126" s="285" t="s">
        <v>597</v>
      </c>
      <c r="C126" s="168" t="s">
        <v>2</v>
      </c>
      <c r="D126" s="163">
        <v>24</v>
      </c>
      <c r="E126" s="165">
        <v>0</v>
      </c>
      <c r="F126" s="161">
        <f t="shared" si="18"/>
        <v>0</v>
      </c>
      <c r="G126" s="161">
        <f t="shared" si="19"/>
        <v>0</v>
      </c>
      <c r="H126" s="280"/>
      <c r="I126" s="280"/>
      <c r="J126" s="280"/>
      <c r="K126" s="16"/>
      <c r="L126" s="232">
        <f t="shared" si="22"/>
        <v>0</v>
      </c>
      <c r="M126" s="233">
        <f t="shared" si="20"/>
        <v>0</v>
      </c>
      <c r="N126" s="233">
        <f t="shared" si="21"/>
        <v>0</v>
      </c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</row>
    <row r="127" spans="1:41" ht="12.75" customHeight="1" outlineLevel="2">
      <c r="A127" s="172">
        <v>201103</v>
      </c>
      <c r="B127" s="285" t="s">
        <v>598</v>
      </c>
      <c r="C127" s="168" t="s">
        <v>2</v>
      </c>
      <c r="D127" s="163">
        <v>144</v>
      </c>
      <c r="E127" s="165">
        <v>0</v>
      </c>
      <c r="F127" s="161">
        <f t="shared" si="18"/>
        <v>0</v>
      </c>
      <c r="G127" s="161">
        <f t="shared" si="19"/>
        <v>0</v>
      </c>
      <c r="H127" s="280"/>
      <c r="I127" s="280"/>
      <c r="J127" s="280"/>
      <c r="K127" s="16"/>
      <c r="L127" s="232">
        <f t="shared" si="22"/>
        <v>0</v>
      </c>
      <c r="M127" s="233">
        <f t="shared" si="20"/>
        <v>0</v>
      </c>
      <c r="N127" s="233">
        <f t="shared" si="21"/>
        <v>0</v>
      </c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</row>
    <row r="128" spans="1:41" ht="12.75" customHeight="1" outlineLevel="2">
      <c r="A128" s="172">
        <v>201104</v>
      </c>
      <c r="B128" s="285" t="s">
        <v>599</v>
      </c>
      <c r="C128" s="168" t="s">
        <v>2</v>
      </c>
      <c r="D128" s="163">
        <v>72</v>
      </c>
      <c r="E128" s="165">
        <v>0</v>
      </c>
      <c r="F128" s="161">
        <f t="shared" si="18"/>
        <v>0</v>
      </c>
      <c r="G128" s="161">
        <f t="shared" si="19"/>
        <v>0</v>
      </c>
      <c r="H128" s="280"/>
      <c r="I128" s="280"/>
      <c r="J128" s="280"/>
      <c r="K128" s="16"/>
      <c r="L128" s="232">
        <f t="shared" si="22"/>
        <v>0</v>
      </c>
      <c r="M128" s="233">
        <f t="shared" si="20"/>
        <v>0</v>
      </c>
      <c r="N128" s="233">
        <f t="shared" si="21"/>
        <v>0</v>
      </c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</row>
    <row r="129" spans="1:41" ht="12.75" customHeight="1" outlineLevel="2">
      <c r="A129" s="172">
        <v>201105</v>
      </c>
      <c r="B129" s="285" t="s">
        <v>600</v>
      </c>
      <c r="C129" s="168" t="s">
        <v>2</v>
      </c>
      <c r="D129" s="163">
        <v>48</v>
      </c>
      <c r="E129" s="165">
        <v>0</v>
      </c>
      <c r="F129" s="161">
        <f t="shared" si="18"/>
        <v>0</v>
      </c>
      <c r="G129" s="161">
        <f t="shared" si="19"/>
        <v>0</v>
      </c>
      <c r="H129" s="280"/>
      <c r="I129" s="280"/>
      <c r="J129" s="280"/>
      <c r="K129" s="16"/>
      <c r="L129" s="232">
        <f t="shared" si="22"/>
        <v>0</v>
      </c>
      <c r="M129" s="233">
        <f t="shared" si="20"/>
        <v>0</v>
      </c>
      <c r="N129" s="233">
        <f t="shared" si="21"/>
        <v>0</v>
      </c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</row>
    <row r="130" spans="1:41" ht="12.75" customHeight="1" outlineLevel="2">
      <c r="A130" s="172">
        <v>201106</v>
      </c>
      <c r="B130" s="285" t="s">
        <v>601</v>
      </c>
      <c r="C130" s="168" t="s">
        <v>2</v>
      </c>
      <c r="D130" s="163">
        <v>48</v>
      </c>
      <c r="E130" s="165">
        <v>0</v>
      </c>
      <c r="F130" s="161">
        <f t="shared" si="18"/>
        <v>0</v>
      </c>
      <c r="G130" s="161">
        <f t="shared" si="19"/>
        <v>0</v>
      </c>
      <c r="H130" s="280"/>
      <c r="I130" s="280"/>
      <c r="J130" s="280"/>
      <c r="K130" s="16"/>
      <c r="L130" s="232">
        <f t="shared" si="22"/>
        <v>0</v>
      </c>
      <c r="M130" s="233">
        <f t="shared" si="20"/>
        <v>0</v>
      </c>
      <c r="N130" s="233">
        <f t="shared" si="21"/>
        <v>0</v>
      </c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</row>
    <row r="131" spans="1:41" ht="12.75" customHeight="1" outlineLevel="2">
      <c r="A131" s="172">
        <v>201107</v>
      </c>
      <c r="B131" s="285" t="s">
        <v>602</v>
      </c>
      <c r="C131" s="168" t="s">
        <v>2</v>
      </c>
      <c r="D131" s="163">
        <v>24</v>
      </c>
      <c r="E131" s="165">
        <v>0</v>
      </c>
      <c r="F131" s="161">
        <f t="shared" si="18"/>
        <v>0</v>
      </c>
      <c r="G131" s="161">
        <f t="shared" si="19"/>
        <v>0</v>
      </c>
      <c r="H131" s="280"/>
      <c r="I131" s="280"/>
      <c r="J131" s="280"/>
      <c r="K131" s="16"/>
      <c r="L131" s="232">
        <f t="shared" si="22"/>
        <v>0</v>
      </c>
      <c r="M131" s="233">
        <f t="shared" si="20"/>
        <v>0</v>
      </c>
      <c r="N131" s="233">
        <f t="shared" si="21"/>
        <v>0</v>
      </c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155"/>
      <c r="AK131" s="155"/>
      <c r="AL131" s="155"/>
      <c r="AM131" s="155"/>
      <c r="AN131" s="155"/>
      <c r="AO131" s="155"/>
    </row>
    <row r="132" spans="1:41" ht="12.75" customHeight="1" outlineLevel="2">
      <c r="A132" s="172">
        <v>201108</v>
      </c>
      <c r="B132" s="285" t="s">
        <v>603</v>
      </c>
      <c r="C132" s="168" t="s">
        <v>2</v>
      </c>
      <c r="D132" s="163">
        <v>120</v>
      </c>
      <c r="E132" s="165">
        <v>0</v>
      </c>
      <c r="F132" s="161">
        <f t="shared" si="18"/>
        <v>0</v>
      </c>
      <c r="G132" s="161">
        <f t="shared" si="19"/>
        <v>0</v>
      </c>
      <c r="H132" s="280"/>
      <c r="I132" s="280"/>
      <c r="J132" s="280"/>
      <c r="K132" s="16"/>
      <c r="L132" s="232">
        <f t="shared" si="22"/>
        <v>0</v>
      </c>
      <c r="M132" s="233">
        <f t="shared" si="20"/>
        <v>0</v>
      </c>
      <c r="N132" s="233">
        <f t="shared" si="21"/>
        <v>0</v>
      </c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55"/>
      <c r="AM132" s="155"/>
      <c r="AN132" s="155"/>
      <c r="AO132" s="155"/>
    </row>
    <row r="133" spans="1:41" ht="12.75" customHeight="1" outlineLevel="2">
      <c r="A133" s="172">
        <v>201109</v>
      </c>
      <c r="B133" s="285" t="s">
        <v>604</v>
      </c>
      <c r="C133" s="168" t="s">
        <v>2</v>
      </c>
      <c r="D133" s="163">
        <v>120</v>
      </c>
      <c r="E133" s="165">
        <v>0</v>
      </c>
      <c r="F133" s="161">
        <f t="shared" si="18"/>
        <v>0</v>
      </c>
      <c r="G133" s="161">
        <f t="shared" si="19"/>
        <v>0</v>
      </c>
      <c r="H133" s="280"/>
      <c r="I133" s="280"/>
      <c r="J133" s="280"/>
      <c r="K133" s="16"/>
      <c r="L133" s="232">
        <f t="shared" si="22"/>
        <v>0</v>
      </c>
      <c r="M133" s="233">
        <f t="shared" si="20"/>
        <v>0</v>
      </c>
      <c r="N133" s="233">
        <f t="shared" si="21"/>
        <v>0</v>
      </c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</row>
    <row r="134" spans="1:41" ht="12.75" customHeight="1" outlineLevel="2">
      <c r="A134" s="172">
        <v>201110</v>
      </c>
      <c r="B134" s="285" t="s">
        <v>605</v>
      </c>
      <c r="C134" s="168" t="s">
        <v>2</v>
      </c>
      <c r="D134" s="163">
        <v>96</v>
      </c>
      <c r="E134" s="165">
        <v>0</v>
      </c>
      <c r="F134" s="161">
        <f t="shared" si="18"/>
        <v>0</v>
      </c>
      <c r="G134" s="161">
        <f t="shared" si="19"/>
        <v>0</v>
      </c>
      <c r="H134" s="280"/>
      <c r="I134" s="280"/>
      <c r="J134" s="280"/>
      <c r="K134" s="16"/>
      <c r="L134" s="232">
        <f t="shared" si="22"/>
        <v>0</v>
      </c>
      <c r="M134" s="233">
        <f t="shared" si="20"/>
        <v>0</v>
      </c>
      <c r="N134" s="233">
        <f t="shared" si="21"/>
        <v>0</v>
      </c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  <c r="AN134" s="155"/>
      <c r="AO134" s="155"/>
    </row>
    <row r="135" spans="1:41" ht="12.75" customHeight="1" outlineLevel="2">
      <c r="A135" s="172">
        <v>201111</v>
      </c>
      <c r="B135" s="285" t="s">
        <v>606</v>
      </c>
      <c r="C135" s="168" t="s">
        <v>2</v>
      </c>
      <c r="D135" s="163">
        <v>72</v>
      </c>
      <c r="E135" s="165">
        <v>0</v>
      </c>
      <c r="F135" s="161">
        <f t="shared" si="18"/>
        <v>0</v>
      </c>
      <c r="G135" s="161">
        <f t="shared" si="19"/>
        <v>0</v>
      </c>
      <c r="H135" s="280"/>
      <c r="I135" s="280"/>
      <c r="J135" s="280"/>
      <c r="K135" s="16"/>
      <c r="L135" s="232">
        <f t="shared" si="22"/>
        <v>0</v>
      </c>
      <c r="M135" s="233">
        <f t="shared" si="20"/>
        <v>0</v>
      </c>
      <c r="N135" s="233">
        <f t="shared" si="21"/>
        <v>0</v>
      </c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  <c r="AN135" s="155"/>
      <c r="AO135" s="155"/>
    </row>
    <row r="136" spans="1:41" ht="12.75" customHeight="1" outlineLevel="2">
      <c r="A136" s="172">
        <v>201112</v>
      </c>
      <c r="B136" s="285" t="s">
        <v>607</v>
      </c>
      <c r="C136" s="168" t="s">
        <v>2</v>
      </c>
      <c r="D136" s="163">
        <v>96</v>
      </c>
      <c r="E136" s="165">
        <v>0</v>
      </c>
      <c r="F136" s="161">
        <f t="shared" si="18"/>
        <v>0</v>
      </c>
      <c r="G136" s="161">
        <f t="shared" si="19"/>
        <v>0</v>
      </c>
      <c r="H136" s="280"/>
      <c r="I136" s="280"/>
      <c r="J136" s="280"/>
      <c r="K136" s="16"/>
      <c r="L136" s="232">
        <f t="shared" si="22"/>
        <v>0</v>
      </c>
      <c r="M136" s="233">
        <f t="shared" si="20"/>
        <v>0</v>
      </c>
      <c r="N136" s="233">
        <f t="shared" si="21"/>
        <v>0</v>
      </c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</row>
    <row r="137" spans="1:41" ht="12.75" customHeight="1" outlineLevel="2">
      <c r="A137" s="172">
        <v>201113</v>
      </c>
      <c r="B137" s="285" t="s">
        <v>608</v>
      </c>
      <c r="C137" s="168" t="s">
        <v>2</v>
      </c>
      <c r="D137" s="163">
        <v>72</v>
      </c>
      <c r="E137" s="165">
        <v>0</v>
      </c>
      <c r="F137" s="161">
        <f t="shared" si="18"/>
        <v>0</v>
      </c>
      <c r="G137" s="161">
        <f t="shared" si="19"/>
        <v>0</v>
      </c>
      <c r="H137" s="280"/>
      <c r="I137" s="280"/>
      <c r="J137" s="280"/>
      <c r="K137" s="16"/>
      <c r="L137" s="232">
        <f t="shared" si="22"/>
        <v>0</v>
      </c>
      <c r="M137" s="233">
        <f t="shared" si="20"/>
        <v>0</v>
      </c>
      <c r="N137" s="233">
        <f t="shared" si="21"/>
        <v>0</v>
      </c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</row>
    <row r="138" spans="1:41" ht="12.75" customHeight="1" outlineLevel="2">
      <c r="A138" s="172">
        <v>201114</v>
      </c>
      <c r="B138" s="285" t="s">
        <v>609</v>
      </c>
      <c r="C138" s="168" t="s">
        <v>2</v>
      </c>
      <c r="D138" s="163">
        <v>48</v>
      </c>
      <c r="E138" s="165">
        <v>0</v>
      </c>
      <c r="F138" s="161">
        <f t="shared" ref="F138:F147" si="23">E138/1.031</f>
        <v>0</v>
      </c>
      <c r="G138" s="161">
        <f t="shared" ref="G138:G147" si="24">F138/1.0204</f>
        <v>0</v>
      </c>
      <c r="H138" s="280"/>
      <c r="I138" s="280"/>
      <c r="J138" s="280"/>
      <c r="K138" s="16"/>
      <c r="L138" s="232">
        <f t="shared" si="22"/>
        <v>0</v>
      </c>
      <c r="M138" s="233">
        <f t="shared" si="20"/>
        <v>0</v>
      </c>
      <c r="N138" s="233">
        <f t="shared" si="21"/>
        <v>0</v>
      </c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N138" s="155"/>
      <c r="AO138" s="155"/>
    </row>
    <row r="139" spans="1:41" ht="12.75" customHeight="1" outlineLevel="2">
      <c r="A139" s="172">
        <v>201115</v>
      </c>
      <c r="B139" s="285" t="s">
        <v>610</v>
      </c>
      <c r="C139" s="168" t="s">
        <v>2</v>
      </c>
      <c r="D139" s="163">
        <v>36</v>
      </c>
      <c r="E139" s="165">
        <v>0</v>
      </c>
      <c r="F139" s="161">
        <f t="shared" si="23"/>
        <v>0</v>
      </c>
      <c r="G139" s="161">
        <f t="shared" si="24"/>
        <v>0</v>
      </c>
      <c r="H139" s="280"/>
      <c r="I139" s="280"/>
      <c r="J139" s="280"/>
      <c r="K139" s="16"/>
      <c r="L139" s="232">
        <f t="shared" ref="L139:L147" si="25">K139*E139</f>
        <v>0</v>
      </c>
      <c r="M139" s="233">
        <f t="shared" si="20"/>
        <v>0</v>
      </c>
      <c r="N139" s="233">
        <f t="shared" si="21"/>
        <v>0</v>
      </c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N139" s="155"/>
      <c r="AO139" s="155"/>
    </row>
    <row r="140" spans="1:41" ht="12.75" customHeight="1" outlineLevel="2">
      <c r="A140" s="172">
        <v>201116</v>
      </c>
      <c r="B140" s="285" t="s">
        <v>611</v>
      </c>
      <c r="C140" s="168" t="s">
        <v>2</v>
      </c>
      <c r="D140" s="163">
        <v>36</v>
      </c>
      <c r="E140" s="165">
        <v>0</v>
      </c>
      <c r="F140" s="161">
        <f t="shared" si="23"/>
        <v>0</v>
      </c>
      <c r="G140" s="161">
        <f t="shared" si="24"/>
        <v>0</v>
      </c>
      <c r="H140" s="280"/>
      <c r="I140" s="280"/>
      <c r="J140" s="280"/>
      <c r="K140" s="16"/>
      <c r="L140" s="232">
        <f t="shared" si="25"/>
        <v>0</v>
      </c>
      <c r="M140" s="233">
        <f t="shared" si="20"/>
        <v>0</v>
      </c>
      <c r="N140" s="233">
        <f t="shared" si="21"/>
        <v>0</v>
      </c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  <c r="AN140" s="155"/>
      <c r="AO140" s="155"/>
    </row>
    <row r="141" spans="1:41" ht="12.75" customHeight="1" outlineLevel="2">
      <c r="A141" s="172">
        <v>201117</v>
      </c>
      <c r="B141" s="285" t="s">
        <v>612</v>
      </c>
      <c r="C141" s="168" t="s">
        <v>2</v>
      </c>
      <c r="D141" s="163">
        <v>36</v>
      </c>
      <c r="E141" s="165">
        <v>0</v>
      </c>
      <c r="F141" s="161">
        <f t="shared" si="23"/>
        <v>0</v>
      </c>
      <c r="G141" s="161">
        <f t="shared" si="24"/>
        <v>0</v>
      </c>
      <c r="H141" s="280"/>
      <c r="I141" s="280"/>
      <c r="J141" s="280"/>
      <c r="K141" s="16"/>
      <c r="L141" s="232">
        <f t="shared" si="25"/>
        <v>0</v>
      </c>
      <c r="M141" s="233">
        <f t="shared" si="20"/>
        <v>0</v>
      </c>
      <c r="N141" s="233">
        <f t="shared" si="21"/>
        <v>0</v>
      </c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  <c r="AN141" s="155"/>
      <c r="AO141" s="155"/>
    </row>
    <row r="142" spans="1:41" ht="12.75" customHeight="1" outlineLevel="2">
      <c r="A142" s="172">
        <v>201118</v>
      </c>
      <c r="B142" s="285" t="s">
        <v>613</v>
      </c>
      <c r="C142" s="168" t="s">
        <v>2</v>
      </c>
      <c r="D142" s="163">
        <v>36</v>
      </c>
      <c r="E142" s="165">
        <v>0</v>
      </c>
      <c r="F142" s="161">
        <f t="shared" si="23"/>
        <v>0</v>
      </c>
      <c r="G142" s="161">
        <f t="shared" si="24"/>
        <v>0</v>
      </c>
      <c r="H142" s="280"/>
      <c r="I142" s="280"/>
      <c r="J142" s="280"/>
      <c r="K142" s="16"/>
      <c r="L142" s="232">
        <f t="shared" si="25"/>
        <v>0</v>
      </c>
      <c r="M142" s="233">
        <f t="shared" si="20"/>
        <v>0</v>
      </c>
      <c r="N142" s="233">
        <f t="shared" si="21"/>
        <v>0</v>
      </c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N142" s="155"/>
      <c r="AO142" s="155"/>
    </row>
    <row r="143" spans="1:41" ht="12.75" customHeight="1" outlineLevel="2">
      <c r="A143" s="172">
        <v>201119</v>
      </c>
      <c r="B143" s="285" t="s">
        <v>614</v>
      </c>
      <c r="C143" s="168" t="s">
        <v>2</v>
      </c>
      <c r="D143" s="163">
        <v>36</v>
      </c>
      <c r="E143" s="165">
        <v>0</v>
      </c>
      <c r="F143" s="161">
        <f t="shared" si="23"/>
        <v>0</v>
      </c>
      <c r="G143" s="161">
        <f t="shared" si="24"/>
        <v>0</v>
      </c>
      <c r="H143" s="280"/>
      <c r="I143" s="280"/>
      <c r="J143" s="280"/>
      <c r="K143" s="16"/>
      <c r="L143" s="232">
        <f t="shared" si="25"/>
        <v>0</v>
      </c>
      <c r="M143" s="233">
        <f t="shared" si="20"/>
        <v>0</v>
      </c>
      <c r="N143" s="233">
        <f t="shared" si="21"/>
        <v>0</v>
      </c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  <c r="AN143" s="155"/>
      <c r="AO143" s="155"/>
    </row>
    <row r="144" spans="1:41" ht="12.75" customHeight="1" outlineLevel="2">
      <c r="A144" s="172">
        <v>201120</v>
      </c>
      <c r="B144" s="285" t="s">
        <v>615</v>
      </c>
      <c r="C144" s="168" t="s">
        <v>2</v>
      </c>
      <c r="D144" s="163">
        <v>24</v>
      </c>
      <c r="E144" s="165">
        <v>0</v>
      </c>
      <c r="F144" s="161">
        <f t="shared" si="23"/>
        <v>0</v>
      </c>
      <c r="G144" s="161">
        <f t="shared" si="24"/>
        <v>0</v>
      </c>
      <c r="H144" s="280"/>
      <c r="I144" s="280"/>
      <c r="J144" s="280"/>
      <c r="K144" s="16"/>
      <c r="L144" s="232">
        <f t="shared" si="25"/>
        <v>0</v>
      </c>
      <c r="M144" s="233">
        <f t="shared" si="20"/>
        <v>0</v>
      </c>
      <c r="N144" s="233">
        <f t="shared" si="21"/>
        <v>0</v>
      </c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155"/>
      <c r="AN144" s="155"/>
      <c r="AO144" s="155"/>
    </row>
    <row r="145" spans="1:41" ht="12.75" customHeight="1" outlineLevel="2">
      <c r="A145" s="172">
        <v>201121</v>
      </c>
      <c r="B145" s="285" t="s">
        <v>616</v>
      </c>
      <c r="C145" s="168" t="s">
        <v>2</v>
      </c>
      <c r="D145" s="163">
        <v>8</v>
      </c>
      <c r="E145" s="165">
        <v>0</v>
      </c>
      <c r="F145" s="161">
        <f t="shared" si="23"/>
        <v>0</v>
      </c>
      <c r="G145" s="161">
        <f t="shared" si="24"/>
        <v>0</v>
      </c>
      <c r="H145" s="280"/>
      <c r="I145" s="280"/>
      <c r="J145" s="280"/>
      <c r="K145" s="16"/>
      <c r="L145" s="232">
        <f t="shared" si="25"/>
        <v>0</v>
      </c>
      <c r="M145" s="233">
        <f t="shared" si="20"/>
        <v>0</v>
      </c>
      <c r="N145" s="233">
        <f t="shared" si="21"/>
        <v>0</v>
      </c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</row>
    <row r="146" spans="1:41" ht="12.75" customHeight="1" outlineLevel="2">
      <c r="A146" s="172">
        <v>201122</v>
      </c>
      <c r="B146" s="285" t="s">
        <v>617</v>
      </c>
      <c r="C146" s="168" t="s">
        <v>2</v>
      </c>
      <c r="D146" s="163">
        <v>48</v>
      </c>
      <c r="E146" s="165">
        <v>0</v>
      </c>
      <c r="F146" s="161">
        <f t="shared" si="23"/>
        <v>0</v>
      </c>
      <c r="G146" s="161">
        <f t="shared" si="24"/>
        <v>0</v>
      </c>
      <c r="H146" s="280"/>
      <c r="I146" s="280"/>
      <c r="J146" s="280"/>
      <c r="K146" s="16"/>
      <c r="L146" s="232">
        <f t="shared" si="25"/>
        <v>0</v>
      </c>
      <c r="M146" s="233">
        <f t="shared" si="20"/>
        <v>0</v>
      </c>
      <c r="N146" s="233">
        <f t="shared" si="21"/>
        <v>0</v>
      </c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</row>
    <row r="147" spans="1:41" ht="12.75" customHeight="1" outlineLevel="2" thickBot="1">
      <c r="A147" s="172">
        <v>201123</v>
      </c>
      <c r="B147" s="285" t="s">
        <v>618</v>
      </c>
      <c r="C147" s="168" t="s">
        <v>2</v>
      </c>
      <c r="D147" s="163">
        <v>24</v>
      </c>
      <c r="E147" s="165">
        <v>0</v>
      </c>
      <c r="F147" s="161">
        <f t="shared" si="23"/>
        <v>0</v>
      </c>
      <c r="G147" s="161">
        <f t="shared" si="24"/>
        <v>0</v>
      </c>
      <c r="H147" s="280"/>
      <c r="I147" s="280"/>
      <c r="J147" s="280"/>
      <c r="K147" s="17"/>
      <c r="L147" s="232">
        <f t="shared" si="25"/>
        <v>0</v>
      </c>
      <c r="M147" s="233">
        <f t="shared" si="20"/>
        <v>0</v>
      </c>
      <c r="N147" s="233">
        <f t="shared" si="21"/>
        <v>0</v>
      </c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  <c r="AN147" s="155"/>
      <c r="AO147" s="155"/>
    </row>
    <row r="148" spans="1:41" s="134" customFormat="1" ht="14.1" customHeight="1" outlineLevel="1" thickBot="1">
      <c r="A148" s="437" t="s">
        <v>628</v>
      </c>
      <c r="B148" s="437"/>
      <c r="C148" s="437"/>
      <c r="D148" s="437"/>
      <c r="E148" s="437"/>
      <c r="F148" s="437"/>
      <c r="G148" s="437"/>
      <c r="H148" s="437"/>
      <c r="I148" s="437"/>
      <c r="J148" s="133"/>
      <c r="K148" s="63"/>
      <c r="L148" s="63"/>
      <c r="M148" s="63"/>
      <c r="N148" s="63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  <c r="AN148" s="155"/>
      <c r="AO148" s="155"/>
    </row>
    <row r="149" spans="1:41" ht="12.75" customHeight="1" outlineLevel="2">
      <c r="A149" s="172">
        <v>201124</v>
      </c>
      <c r="B149" s="285" t="s">
        <v>631</v>
      </c>
      <c r="C149" s="168" t="s">
        <v>2</v>
      </c>
      <c r="D149" s="163">
        <v>20</v>
      </c>
      <c r="E149" s="166">
        <v>0</v>
      </c>
      <c r="F149" s="161">
        <f>E149/1.031</f>
        <v>0</v>
      </c>
      <c r="G149" s="161">
        <f>F149/1.0204</f>
        <v>0</v>
      </c>
      <c r="H149" s="280"/>
      <c r="I149" s="280"/>
      <c r="J149" s="280"/>
      <c r="K149" s="175"/>
      <c r="L149" s="232">
        <f>K149*E149</f>
        <v>0</v>
      </c>
      <c r="M149" s="233">
        <f t="shared" si="20"/>
        <v>0</v>
      </c>
      <c r="N149" s="233">
        <f t="shared" si="21"/>
        <v>0</v>
      </c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</row>
    <row r="150" spans="1:41" ht="12.75" customHeight="1" outlineLevel="2">
      <c r="A150" s="172">
        <v>201125</v>
      </c>
      <c r="B150" s="285" t="s">
        <v>632</v>
      </c>
      <c r="C150" s="168" t="s">
        <v>2</v>
      </c>
      <c r="D150" s="163">
        <v>30</v>
      </c>
      <c r="E150" s="166">
        <v>0</v>
      </c>
      <c r="F150" s="161">
        <f>E150/1.031</f>
        <v>0</v>
      </c>
      <c r="G150" s="161">
        <f>F150/1.0204</f>
        <v>0</v>
      </c>
      <c r="H150" s="280"/>
      <c r="I150" s="280"/>
      <c r="J150" s="280"/>
      <c r="K150" s="16"/>
      <c r="L150" s="232">
        <f>K150*E150</f>
        <v>0</v>
      </c>
      <c r="M150" s="233">
        <f t="shared" si="20"/>
        <v>0</v>
      </c>
      <c r="N150" s="233">
        <f t="shared" si="21"/>
        <v>0</v>
      </c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55"/>
      <c r="AM150" s="155"/>
      <c r="AN150" s="155"/>
      <c r="AO150" s="155"/>
    </row>
    <row r="151" spans="1:41" ht="12.75" customHeight="1" outlineLevel="2">
      <c r="A151" s="172">
        <v>201126</v>
      </c>
      <c r="B151" s="285" t="s">
        <v>633</v>
      </c>
      <c r="C151" s="168" t="s">
        <v>2</v>
      </c>
      <c r="D151" s="163">
        <v>30</v>
      </c>
      <c r="E151" s="166">
        <v>0</v>
      </c>
      <c r="F151" s="161">
        <f>E151/1.031</f>
        <v>0</v>
      </c>
      <c r="G151" s="161">
        <f>F151/1.0204</f>
        <v>0</v>
      </c>
      <c r="H151" s="280"/>
      <c r="I151" s="280"/>
      <c r="J151" s="280"/>
      <c r="K151" s="16"/>
      <c r="L151" s="232">
        <f>K151*E151</f>
        <v>0</v>
      </c>
      <c r="M151" s="233">
        <f t="shared" si="20"/>
        <v>0</v>
      </c>
      <c r="N151" s="233">
        <f t="shared" si="21"/>
        <v>0</v>
      </c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155"/>
      <c r="AK151" s="155"/>
      <c r="AL151" s="155"/>
      <c r="AM151" s="155"/>
      <c r="AN151" s="155"/>
      <c r="AO151" s="155"/>
    </row>
    <row r="152" spans="1:41" ht="12.75" customHeight="1" outlineLevel="2" thickBot="1">
      <c r="A152" s="172">
        <v>201127</v>
      </c>
      <c r="B152" s="285" t="s">
        <v>634</v>
      </c>
      <c r="C152" s="168" t="s">
        <v>2</v>
      </c>
      <c r="D152" s="163">
        <v>25</v>
      </c>
      <c r="E152" s="166">
        <v>0</v>
      </c>
      <c r="F152" s="161">
        <f>E152/1.031</f>
        <v>0</v>
      </c>
      <c r="G152" s="161">
        <f>F152/1.0204</f>
        <v>0</v>
      </c>
      <c r="H152" s="283"/>
      <c r="I152" s="283"/>
      <c r="J152" s="280"/>
      <c r="K152" s="17"/>
      <c r="L152" s="232">
        <f>K152*E152</f>
        <v>0</v>
      </c>
      <c r="M152" s="233">
        <f t="shared" si="20"/>
        <v>0</v>
      </c>
      <c r="N152" s="233">
        <f t="shared" si="21"/>
        <v>0</v>
      </c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  <c r="AN152" s="155"/>
      <c r="AO152" s="155"/>
    </row>
    <row r="153" spans="1:41" s="134" customFormat="1" ht="14.1" customHeight="1" outlineLevel="1" thickBot="1">
      <c r="A153" s="437" t="s">
        <v>629</v>
      </c>
      <c r="B153" s="437"/>
      <c r="C153" s="437"/>
      <c r="D153" s="437"/>
      <c r="E153" s="437"/>
      <c r="F153" s="437"/>
      <c r="G153" s="437"/>
      <c r="H153" s="437"/>
      <c r="I153" s="437"/>
      <c r="J153" s="133"/>
      <c r="K153" s="63"/>
      <c r="L153" s="63"/>
      <c r="M153" s="63"/>
      <c r="N153" s="63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  <c r="AN153" s="155"/>
      <c r="AO153" s="155"/>
    </row>
    <row r="154" spans="1:41" ht="12.75" customHeight="1" outlineLevel="2">
      <c r="A154" s="172">
        <v>201128</v>
      </c>
      <c r="B154" s="285" t="s">
        <v>657</v>
      </c>
      <c r="C154" s="168" t="s">
        <v>2</v>
      </c>
      <c r="D154" s="162">
        <v>10</v>
      </c>
      <c r="E154" s="166">
        <v>0</v>
      </c>
      <c r="F154" s="161">
        <f>E154/1.031</f>
        <v>0</v>
      </c>
      <c r="G154" s="161">
        <f>F154/1.0204</f>
        <v>0</v>
      </c>
      <c r="H154" s="289"/>
      <c r="I154" s="289"/>
      <c r="J154" s="280"/>
      <c r="K154" s="175"/>
      <c r="L154" s="232">
        <f t="shared" ref="L154:L171" si="26">K154*E154</f>
        <v>0</v>
      </c>
      <c r="M154" s="233">
        <f t="shared" ref="M154:M171" si="27">IF($L$8&gt;=30000,K154*F154,0)</f>
        <v>0</v>
      </c>
      <c r="N154" s="233">
        <f t="shared" ref="N154:N171" si="28">IF($L$8&gt;=100000,K154*G154,0)</f>
        <v>0</v>
      </c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55"/>
      <c r="AM154" s="155"/>
      <c r="AN154" s="155"/>
      <c r="AO154" s="155"/>
    </row>
    <row r="155" spans="1:41" ht="12.75" customHeight="1" outlineLevel="2">
      <c r="A155" s="172">
        <v>201129</v>
      </c>
      <c r="B155" s="285" t="s">
        <v>658</v>
      </c>
      <c r="C155" s="168" t="s">
        <v>2</v>
      </c>
      <c r="D155" s="162">
        <v>10</v>
      </c>
      <c r="E155" s="166">
        <v>0</v>
      </c>
      <c r="F155" s="161">
        <f t="shared" ref="F155:F171" si="29">E155/1.031</f>
        <v>0</v>
      </c>
      <c r="G155" s="161">
        <f t="shared" ref="G155:G171" si="30">F155/1.0204</f>
        <v>0</v>
      </c>
      <c r="H155" s="280"/>
      <c r="I155" s="280"/>
      <c r="J155" s="280"/>
      <c r="K155" s="16"/>
      <c r="L155" s="232">
        <f t="shared" si="26"/>
        <v>0</v>
      </c>
      <c r="M155" s="233">
        <f t="shared" si="27"/>
        <v>0</v>
      </c>
      <c r="N155" s="233">
        <f t="shared" si="28"/>
        <v>0</v>
      </c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  <c r="AL155" s="155"/>
      <c r="AM155" s="155"/>
      <c r="AN155" s="155"/>
      <c r="AO155" s="155"/>
    </row>
    <row r="156" spans="1:41" s="134" customFormat="1" ht="14.1" customHeight="1" outlineLevel="2">
      <c r="A156" s="172">
        <v>201130</v>
      </c>
      <c r="B156" s="285" t="s">
        <v>659</v>
      </c>
      <c r="C156" s="168" t="s">
        <v>2</v>
      </c>
      <c r="D156" s="162">
        <v>20</v>
      </c>
      <c r="E156" s="166">
        <v>0</v>
      </c>
      <c r="F156" s="161">
        <f t="shared" si="29"/>
        <v>0</v>
      </c>
      <c r="G156" s="161">
        <f t="shared" si="30"/>
        <v>0</v>
      </c>
      <c r="H156" s="280"/>
      <c r="I156" s="280"/>
      <c r="J156" s="280"/>
      <c r="K156" s="16"/>
      <c r="L156" s="232">
        <f t="shared" si="26"/>
        <v>0</v>
      </c>
      <c r="M156" s="233">
        <f t="shared" si="27"/>
        <v>0</v>
      </c>
      <c r="N156" s="233">
        <f t="shared" si="28"/>
        <v>0</v>
      </c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  <c r="AL156" s="155"/>
      <c r="AM156" s="155"/>
      <c r="AN156" s="155"/>
      <c r="AO156" s="155"/>
    </row>
    <row r="157" spans="1:41" s="134" customFormat="1" ht="14.1" customHeight="1" outlineLevel="2">
      <c r="A157" s="172">
        <v>201131</v>
      </c>
      <c r="B157" s="285" t="s">
        <v>660</v>
      </c>
      <c r="C157" s="168" t="s">
        <v>2</v>
      </c>
      <c r="D157" s="162">
        <v>44</v>
      </c>
      <c r="E157" s="166">
        <v>0</v>
      </c>
      <c r="F157" s="161">
        <f t="shared" si="29"/>
        <v>0</v>
      </c>
      <c r="G157" s="161">
        <f t="shared" si="30"/>
        <v>0</v>
      </c>
      <c r="H157" s="280"/>
      <c r="I157" s="280"/>
      <c r="J157" s="280"/>
      <c r="K157" s="16"/>
      <c r="L157" s="232">
        <f t="shared" si="26"/>
        <v>0</v>
      </c>
      <c r="M157" s="233">
        <f t="shared" si="27"/>
        <v>0</v>
      </c>
      <c r="N157" s="233">
        <f t="shared" si="28"/>
        <v>0</v>
      </c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  <c r="AL157" s="155"/>
      <c r="AM157" s="155"/>
      <c r="AN157" s="155"/>
      <c r="AO157" s="155"/>
    </row>
    <row r="158" spans="1:41" ht="12.75" customHeight="1" outlineLevel="2">
      <c r="A158" s="172">
        <v>201132</v>
      </c>
      <c r="B158" s="285" t="s">
        <v>1430</v>
      </c>
      <c r="C158" s="168" t="s">
        <v>2</v>
      </c>
      <c r="D158" s="162">
        <v>20</v>
      </c>
      <c r="E158" s="166">
        <v>0</v>
      </c>
      <c r="F158" s="161">
        <f t="shared" si="29"/>
        <v>0</v>
      </c>
      <c r="G158" s="161">
        <f t="shared" si="30"/>
        <v>0</v>
      </c>
      <c r="H158" s="280"/>
      <c r="I158" s="280"/>
      <c r="J158" s="280"/>
      <c r="K158" s="16"/>
      <c r="L158" s="232">
        <f t="shared" si="26"/>
        <v>0</v>
      </c>
      <c r="M158" s="233">
        <f t="shared" si="27"/>
        <v>0</v>
      </c>
      <c r="N158" s="233">
        <f t="shared" si="28"/>
        <v>0</v>
      </c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  <c r="AN158" s="155"/>
      <c r="AO158" s="155"/>
    </row>
    <row r="159" spans="1:41" ht="12.75" customHeight="1" outlineLevel="2">
      <c r="A159" s="172">
        <v>201133</v>
      </c>
      <c r="B159" s="285" t="s">
        <v>656</v>
      </c>
      <c r="C159" s="168" t="s">
        <v>2</v>
      </c>
      <c r="D159" s="162">
        <v>30</v>
      </c>
      <c r="E159" s="166">
        <v>0</v>
      </c>
      <c r="F159" s="161">
        <f t="shared" si="29"/>
        <v>0</v>
      </c>
      <c r="G159" s="161">
        <f t="shared" si="30"/>
        <v>0</v>
      </c>
      <c r="H159" s="280"/>
      <c r="I159" s="280"/>
      <c r="J159" s="280"/>
      <c r="K159" s="16"/>
      <c r="L159" s="232">
        <f t="shared" si="26"/>
        <v>0</v>
      </c>
      <c r="M159" s="233">
        <f t="shared" si="27"/>
        <v>0</v>
      </c>
      <c r="N159" s="233">
        <f t="shared" si="28"/>
        <v>0</v>
      </c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155"/>
      <c r="AO159" s="155"/>
    </row>
    <row r="160" spans="1:41" ht="12.75" customHeight="1" outlineLevel="2">
      <c r="A160" s="172">
        <v>201134</v>
      </c>
      <c r="B160" s="285" t="s">
        <v>655</v>
      </c>
      <c r="C160" s="168" t="s">
        <v>2</v>
      </c>
      <c r="D160" s="162">
        <v>30</v>
      </c>
      <c r="E160" s="166">
        <v>0</v>
      </c>
      <c r="F160" s="161">
        <f t="shared" si="29"/>
        <v>0</v>
      </c>
      <c r="G160" s="161">
        <f t="shared" si="30"/>
        <v>0</v>
      </c>
      <c r="H160" s="280"/>
      <c r="I160" s="280"/>
      <c r="J160" s="280"/>
      <c r="K160" s="16"/>
      <c r="L160" s="232">
        <f t="shared" si="26"/>
        <v>0</v>
      </c>
      <c r="M160" s="233">
        <f t="shared" si="27"/>
        <v>0</v>
      </c>
      <c r="N160" s="233">
        <f t="shared" si="28"/>
        <v>0</v>
      </c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155"/>
      <c r="AO160" s="155"/>
    </row>
    <row r="161" spans="1:41" ht="12.75" customHeight="1" outlineLevel="2">
      <c r="A161" s="172">
        <v>201135</v>
      </c>
      <c r="B161" s="285" t="s">
        <v>635</v>
      </c>
      <c r="C161" s="168" t="s">
        <v>2</v>
      </c>
      <c r="D161" s="162">
        <v>12</v>
      </c>
      <c r="E161" s="166">
        <v>0</v>
      </c>
      <c r="F161" s="161">
        <f t="shared" si="29"/>
        <v>0</v>
      </c>
      <c r="G161" s="161">
        <f t="shared" si="30"/>
        <v>0</v>
      </c>
      <c r="H161" s="280"/>
      <c r="I161" s="280"/>
      <c r="J161" s="280"/>
      <c r="K161" s="16"/>
      <c r="L161" s="232">
        <f t="shared" si="26"/>
        <v>0</v>
      </c>
      <c r="M161" s="233">
        <f t="shared" si="27"/>
        <v>0</v>
      </c>
      <c r="N161" s="233">
        <f t="shared" si="28"/>
        <v>0</v>
      </c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55"/>
      <c r="AM161" s="155"/>
      <c r="AN161" s="155"/>
      <c r="AO161" s="155"/>
    </row>
    <row r="162" spans="1:41" ht="12.75" customHeight="1" outlineLevel="2">
      <c r="A162" s="172">
        <v>201136</v>
      </c>
      <c r="B162" s="285" t="s">
        <v>661</v>
      </c>
      <c r="C162" s="168" t="s">
        <v>2</v>
      </c>
      <c r="D162" s="163">
        <v>12</v>
      </c>
      <c r="E162" s="166">
        <v>0</v>
      </c>
      <c r="F162" s="161">
        <f t="shared" si="29"/>
        <v>0</v>
      </c>
      <c r="G162" s="161">
        <f t="shared" si="30"/>
        <v>0</v>
      </c>
      <c r="H162" s="280"/>
      <c r="I162" s="280"/>
      <c r="J162" s="280"/>
      <c r="K162" s="16"/>
      <c r="L162" s="232">
        <f t="shared" si="26"/>
        <v>0</v>
      </c>
      <c r="M162" s="233">
        <f t="shared" si="27"/>
        <v>0</v>
      </c>
      <c r="N162" s="233">
        <f t="shared" si="28"/>
        <v>0</v>
      </c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N162" s="155"/>
      <c r="AO162" s="155"/>
    </row>
    <row r="163" spans="1:41" ht="12.75" customHeight="1" outlineLevel="2">
      <c r="A163" s="172">
        <v>201137</v>
      </c>
      <c r="B163" s="285" t="s">
        <v>664</v>
      </c>
      <c r="C163" s="168" t="s">
        <v>2</v>
      </c>
      <c r="D163" s="164">
        <v>20</v>
      </c>
      <c r="E163" s="166">
        <v>0</v>
      </c>
      <c r="F163" s="161">
        <f t="shared" si="29"/>
        <v>0</v>
      </c>
      <c r="G163" s="161">
        <f t="shared" si="30"/>
        <v>0</v>
      </c>
      <c r="H163" s="280"/>
      <c r="I163" s="280"/>
      <c r="J163" s="280"/>
      <c r="K163" s="16"/>
      <c r="L163" s="232">
        <f t="shared" si="26"/>
        <v>0</v>
      </c>
      <c r="M163" s="233">
        <f t="shared" si="27"/>
        <v>0</v>
      </c>
      <c r="N163" s="233">
        <f t="shared" si="28"/>
        <v>0</v>
      </c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  <c r="AN163" s="155"/>
      <c r="AO163" s="155"/>
    </row>
    <row r="164" spans="1:41" ht="12.75" customHeight="1" outlineLevel="2">
      <c r="A164" s="172">
        <v>201138</v>
      </c>
      <c r="B164" s="285" t="s">
        <v>662</v>
      </c>
      <c r="C164" s="168" t="s">
        <v>2</v>
      </c>
      <c r="D164" s="164">
        <v>20</v>
      </c>
      <c r="E164" s="166">
        <v>0</v>
      </c>
      <c r="F164" s="161">
        <f t="shared" si="29"/>
        <v>0</v>
      </c>
      <c r="G164" s="161">
        <f t="shared" si="30"/>
        <v>0</v>
      </c>
      <c r="H164" s="280"/>
      <c r="I164" s="280"/>
      <c r="J164" s="280"/>
      <c r="K164" s="16"/>
      <c r="L164" s="232">
        <f t="shared" si="26"/>
        <v>0</v>
      </c>
      <c r="M164" s="233">
        <f t="shared" si="27"/>
        <v>0</v>
      </c>
      <c r="N164" s="233">
        <f t="shared" si="28"/>
        <v>0</v>
      </c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5"/>
      <c r="AK164" s="155"/>
      <c r="AL164" s="155"/>
      <c r="AM164" s="155"/>
      <c r="AN164" s="155"/>
      <c r="AO164" s="155"/>
    </row>
    <row r="165" spans="1:41" ht="12.75" customHeight="1" outlineLevel="2">
      <c r="A165" s="172">
        <v>201139</v>
      </c>
      <c r="B165" s="285" t="s">
        <v>663</v>
      </c>
      <c r="C165" s="168" t="s">
        <v>2</v>
      </c>
      <c r="D165" s="164">
        <v>8</v>
      </c>
      <c r="E165" s="166">
        <v>0</v>
      </c>
      <c r="F165" s="161">
        <f t="shared" si="29"/>
        <v>0</v>
      </c>
      <c r="G165" s="161">
        <f t="shared" si="30"/>
        <v>0</v>
      </c>
      <c r="H165" s="280"/>
      <c r="I165" s="280"/>
      <c r="J165" s="280"/>
      <c r="K165" s="16"/>
      <c r="L165" s="232">
        <f t="shared" si="26"/>
        <v>0</v>
      </c>
      <c r="M165" s="233">
        <f t="shared" si="27"/>
        <v>0</v>
      </c>
      <c r="N165" s="233">
        <f t="shared" si="28"/>
        <v>0</v>
      </c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5"/>
    </row>
    <row r="166" spans="1:41" s="28" customFormat="1" ht="12.75" customHeight="1" outlineLevel="2">
      <c r="A166" s="172">
        <v>201140</v>
      </c>
      <c r="B166" s="285" t="s">
        <v>636</v>
      </c>
      <c r="C166" s="168" t="s">
        <v>2</v>
      </c>
      <c r="D166" s="163">
        <v>50</v>
      </c>
      <c r="E166" s="166">
        <v>0</v>
      </c>
      <c r="F166" s="161">
        <f t="shared" si="29"/>
        <v>0</v>
      </c>
      <c r="G166" s="161">
        <f t="shared" si="30"/>
        <v>0</v>
      </c>
      <c r="H166" s="230"/>
      <c r="I166" s="230"/>
      <c r="J166" s="230"/>
      <c r="K166" s="16"/>
      <c r="L166" s="232">
        <f t="shared" si="26"/>
        <v>0</v>
      </c>
      <c r="M166" s="233">
        <f t="shared" si="27"/>
        <v>0</v>
      </c>
      <c r="N166" s="233">
        <f t="shared" si="28"/>
        <v>0</v>
      </c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  <c r="AL166" s="155"/>
      <c r="AM166" s="155"/>
      <c r="AN166" s="155"/>
      <c r="AO166" s="155"/>
    </row>
    <row r="167" spans="1:41" ht="12.75" customHeight="1" outlineLevel="2">
      <c r="A167" s="172">
        <v>201141</v>
      </c>
      <c r="B167" s="285" t="s">
        <v>665</v>
      </c>
      <c r="C167" s="168" t="s">
        <v>2</v>
      </c>
      <c r="D167" s="163">
        <v>50</v>
      </c>
      <c r="E167" s="166">
        <v>0</v>
      </c>
      <c r="F167" s="161">
        <f t="shared" si="29"/>
        <v>0</v>
      </c>
      <c r="G167" s="161">
        <f t="shared" si="30"/>
        <v>0</v>
      </c>
      <c r="H167" s="280"/>
      <c r="I167" s="280"/>
      <c r="J167" s="280"/>
      <c r="K167" s="16"/>
      <c r="L167" s="232">
        <f t="shared" si="26"/>
        <v>0</v>
      </c>
      <c r="M167" s="233">
        <f t="shared" si="27"/>
        <v>0</v>
      </c>
      <c r="N167" s="233">
        <f t="shared" si="28"/>
        <v>0</v>
      </c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5"/>
      <c r="AK167" s="155"/>
      <c r="AL167" s="155"/>
      <c r="AM167" s="155"/>
      <c r="AN167" s="155"/>
      <c r="AO167" s="155"/>
    </row>
    <row r="168" spans="1:41" ht="12.75" customHeight="1" outlineLevel="2">
      <c r="A168" s="172">
        <v>201142</v>
      </c>
      <c r="B168" s="285" t="s">
        <v>666</v>
      </c>
      <c r="C168" s="168" t="s">
        <v>2</v>
      </c>
      <c r="D168" s="163">
        <v>50</v>
      </c>
      <c r="E168" s="166">
        <v>0</v>
      </c>
      <c r="F168" s="161">
        <f t="shared" si="29"/>
        <v>0</v>
      </c>
      <c r="G168" s="161">
        <f t="shared" si="30"/>
        <v>0</v>
      </c>
      <c r="H168" s="280"/>
      <c r="I168" s="280"/>
      <c r="J168" s="280"/>
      <c r="K168" s="16"/>
      <c r="L168" s="232">
        <f t="shared" si="26"/>
        <v>0</v>
      </c>
      <c r="M168" s="233">
        <f t="shared" si="27"/>
        <v>0</v>
      </c>
      <c r="N168" s="233">
        <f t="shared" si="28"/>
        <v>0</v>
      </c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5"/>
      <c r="AK168" s="155"/>
      <c r="AL168" s="155"/>
      <c r="AM168" s="155"/>
      <c r="AN168" s="155"/>
      <c r="AO168" s="155"/>
    </row>
    <row r="169" spans="1:41" ht="12.75" customHeight="1" outlineLevel="2">
      <c r="A169" s="172">
        <v>201143</v>
      </c>
      <c r="B169" s="285" t="s">
        <v>667</v>
      </c>
      <c r="C169" s="168" t="s">
        <v>2</v>
      </c>
      <c r="D169" s="163">
        <v>12</v>
      </c>
      <c r="E169" s="166">
        <v>0</v>
      </c>
      <c r="F169" s="161">
        <f t="shared" si="29"/>
        <v>0</v>
      </c>
      <c r="G169" s="161">
        <f t="shared" si="30"/>
        <v>0</v>
      </c>
      <c r="H169" s="280"/>
      <c r="I169" s="280"/>
      <c r="J169" s="280"/>
      <c r="K169" s="16"/>
      <c r="L169" s="232">
        <f t="shared" si="26"/>
        <v>0</v>
      </c>
      <c r="M169" s="233">
        <f t="shared" si="27"/>
        <v>0</v>
      </c>
      <c r="N169" s="233">
        <f t="shared" si="28"/>
        <v>0</v>
      </c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  <c r="AF169" s="155"/>
      <c r="AG169" s="155"/>
      <c r="AH169" s="155"/>
      <c r="AI169" s="155"/>
      <c r="AJ169" s="155"/>
      <c r="AK169" s="155"/>
      <c r="AL169" s="155"/>
      <c r="AM169" s="155"/>
      <c r="AN169" s="155"/>
      <c r="AO169" s="155"/>
    </row>
    <row r="170" spans="1:41" ht="12.75" customHeight="1" outlineLevel="2">
      <c r="A170" s="172">
        <v>201144</v>
      </c>
      <c r="B170" s="285" t="s">
        <v>668</v>
      </c>
      <c r="C170" s="168" t="s">
        <v>2</v>
      </c>
      <c r="D170" s="163">
        <v>18</v>
      </c>
      <c r="E170" s="166">
        <v>0</v>
      </c>
      <c r="F170" s="161">
        <f t="shared" si="29"/>
        <v>0</v>
      </c>
      <c r="G170" s="161">
        <f t="shared" si="30"/>
        <v>0</v>
      </c>
      <c r="H170" s="280"/>
      <c r="I170" s="280"/>
      <c r="J170" s="280"/>
      <c r="K170" s="16"/>
      <c r="L170" s="232">
        <f t="shared" si="26"/>
        <v>0</v>
      </c>
      <c r="M170" s="233">
        <f t="shared" si="27"/>
        <v>0</v>
      </c>
      <c r="N170" s="233">
        <f t="shared" si="28"/>
        <v>0</v>
      </c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</row>
    <row r="171" spans="1:41" ht="12.75" customHeight="1" outlineLevel="2" thickBot="1">
      <c r="A171" s="172">
        <v>201145</v>
      </c>
      <c r="B171" s="285" t="s">
        <v>669</v>
      </c>
      <c r="C171" s="168" t="s">
        <v>2</v>
      </c>
      <c r="D171" s="163">
        <v>12</v>
      </c>
      <c r="E171" s="166">
        <v>0</v>
      </c>
      <c r="F171" s="161">
        <f t="shared" si="29"/>
        <v>0</v>
      </c>
      <c r="G171" s="161">
        <f t="shared" si="30"/>
        <v>0</v>
      </c>
      <c r="H171" s="280"/>
      <c r="I171" s="280"/>
      <c r="J171" s="280"/>
      <c r="K171" s="17"/>
      <c r="L171" s="232">
        <f t="shared" si="26"/>
        <v>0</v>
      </c>
      <c r="M171" s="233">
        <f t="shared" si="27"/>
        <v>0</v>
      </c>
      <c r="N171" s="233">
        <f t="shared" si="28"/>
        <v>0</v>
      </c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155"/>
      <c r="AI171" s="155"/>
      <c r="AJ171" s="155"/>
      <c r="AK171" s="155"/>
      <c r="AL171" s="155"/>
      <c r="AM171" s="155"/>
      <c r="AN171" s="155"/>
      <c r="AO171" s="155"/>
    </row>
    <row r="172" spans="1:41" s="134" customFormat="1" ht="14.1" customHeight="1" outlineLevel="1" thickBot="1">
      <c r="A172" s="437" t="s">
        <v>630</v>
      </c>
      <c r="B172" s="437"/>
      <c r="C172" s="437"/>
      <c r="D172" s="437"/>
      <c r="E172" s="437"/>
      <c r="F172" s="437"/>
      <c r="G172" s="437"/>
      <c r="H172" s="437"/>
      <c r="I172" s="437"/>
      <c r="J172" s="133"/>
      <c r="K172" s="63"/>
      <c r="L172" s="63"/>
      <c r="M172" s="63"/>
      <c r="N172" s="63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155"/>
      <c r="AI172" s="155"/>
      <c r="AJ172" s="155"/>
      <c r="AK172" s="155"/>
      <c r="AL172" s="155"/>
      <c r="AM172" s="155"/>
      <c r="AN172" s="155"/>
      <c r="AO172" s="155"/>
    </row>
    <row r="173" spans="1:41" ht="12.75" customHeight="1" outlineLevel="2">
      <c r="A173" s="172">
        <v>201146</v>
      </c>
      <c r="B173" s="274" t="s">
        <v>702</v>
      </c>
      <c r="C173" s="168" t="s">
        <v>2</v>
      </c>
      <c r="D173" s="164">
        <v>30</v>
      </c>
      <c r="E173" s="166">
        <v>133</v>
      </c>
      <c r="F173" s="161">
        <f>E173/1.031</f>
        <v>129.00096993210477</v>
      </c>
      <c r="G173" s="161">
        <f>F173/1.0204</f>
        <v>126.42196190915794</v>
      </c>
      <c r="H173" s="280"/>
      <c r="I173" s="280"/>
      <c r="J173" s="280"/>
      <c r="K173" s="175"/>
      <c r="L173" s="232">
        <f>K173*E173</f>
        <v>0</v>
      </c>
      <c r="M173" s="233">
        <f>IF($L$8&gt;=30000,K173*F173,0)</f>
        <v>0</v>
      </c>
      <c r="N173" s="233">
        <f>IF($L$8&gt;=100000,K173*G173,0)</f>
        <v>0</v>
      </c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5"/>
    </row>
    <row r="174" spans="1:41" ht="12.75" customHeight="1" outlineLevel="2">
      <c r="A174" s="172">
        <v>201147</v>
      </c>
      <c r="B174" s="274" t="s">
        <v>703</v>
      </c>
      <c r="C174" s="168" t="s">
        <v>2</v>
      </c>
      <c r="D174" s="164">
        <v>20</v>
      </c>
      <c r="E174" s="166">
        <v>159</v>
      </c>
      <c r="F174" s="161">
        <f>E174/1.031</f>
        <v>154.2192046556741</v>
      </c>
      <c r="G174" s="161">
        <f>F174/1.0204</f>
        <v>151.13602965079784</v>
      </c>
      <c r="H174" s="280"/>
      <c r="I174" s="280"/>
      <c r="J174" s="280"/>
      <c r="K174" s="16"/>
      <c r="L174" s="232">
        <f>K174*E174</f>
        <v>0</v>
      </c>
      <c r="M174" s="233">
        <f>IF($L$8&gt;=30000,K174*F174,0)</f>
        <v>0</v>
      </c>
      <c r="N174" s="233">
        <f>IF($L$8&gt;=100000,K174*G174,0)</f>
        <v>0</v>
      </c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  <c r="AL174" s="155"/>
      <c r="AM174" s="155"/>
      <c r="AN174" s="155"/>
      <c r="AO174" s="155"/>
    </row>
    <row r="175" spans="1:41" ht="12.75" customHeight="1" outlineLevel="2" thickBot="1">
      <c r="A175" s="172">
        <v>201148</v>
      </c>
      <c r="B175" s="274" t="s">
        <v>704</v>
      </c>
      <c r="C175" s="168" t="s">
        <v>2</v>
      </c>
      <c r="D175" s="160">
        <v>100</v>
      </c>
      <c r="E175" s="166">
        <v>56</v>
      </c>
      <c r="F175" s="161">
        <f>E175/1.031</f>
        <v>54.316197866149373</v>
      </c>
      <c r="G175" s="161">
        <f>F175/1.0204</f>
        <v>53.2302997512244</v>
      </c>
      <c r="H175" s="280"/>
      <c r="I175" s="280"/>
      <c r="J175" s="280"/>
      <c r="K175" s="17"/>
      <c r="L175" s="232">
        <f>K175*E175</f>
        <v>0</v>
      </c>
      <c r="M175" s="233">
        <f>IF($L$8&gt;=30000,K175*F175,0)</f>
        <v>0</v>
      </c>
      <c r="N175" s="233">
        <f>IF($L$8&gt;=100000,K175*G175,0)</f>
        <v>0</v>
      </c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  <c r="AJ175" s="155"/>
      <c r="AK175" s="155"/>
      <c r="AL175" s="155"/>
      <c r="AM175" s="155"/>
      <c r="AN175" s="155"/>
      <c r="AO175" s="155"/>
    </row>
    <row r="176" spans="1:41" s="128" customFormat="1" ht="17.25" customHeight="1">
      <c r="A176" s="450" t="s">
        <v>530</v>
      </c>
      <c r="B176" s="450"/>
      <c r="C176" s="450"/>
      <c r="D176" s="450"/>
      <c r="E176" s="450"/>
      <c r="F176" s="450"/>
      <c r="G176" s="450"/>
      <c r="H176" s="269"/>
      <c r="I176" s="269"/>
      <c r="J176" s="269"/>
      <c r="K176" s="269"/>
      <c r="L176" s="133"/>
      <c r="M176" s="63"/>
      <c r="N176" s="63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N176" s="155"/>
      <c r="AO176" s="155"/>
    </row>
    <row r="177" spans="1:41" s="134" customFormat="1" ht="13.5" customHeight="1" outlineLevel="1" thickBot="1">
      <c r="A177" s="514" t="s">
        <v>912</v>
      </c>
      <c r="B177" s="514"/>
      <c r="C177" s="514"/>
      <c r="D177" s="514"/>
      <c r="E177" s="514"/>
      <c r="F177" s="514"/>
      <c r="G177" s="514"/>
      <c r="H177" s="514"/>
      <c r="I177" s="514"/>
      <c r="J177" s="133"/>
      <c r="K177" s="63"/>
      <c r="L177" s="63"/>
      <c r="M177" s="63"/>
      <c r="N177" s="63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</row>
    <row r="178" spans="1:41" s="134" customFormat="1" ht="13.5" customHeight="1" outlineLevel="2">
      <c r="A178" s="172">
        <v>202001</v>
      </c>
      <c r="B178" s="285" t="s">
        <v>921</v>
      </c>
      <c r="C178" s="168" t="s">
        <v>2</v>
      </c>
      <c r="D178" s="290">
        <v>16</v>
      </c>
      <c r="E178" s="166">
        <v>0</v>
      </c>
      <c r="F178" s="161">
        <f>E178/1.031</f>
        <v>0</v>
      </c>
      <c r="G178" s="161">
        <f>F178/1.0204</f>
        <v>0</v>
      </c>
      <c r="H178" s="291"/>
      <c r="I178" s="291"/>
      <c r="J178" s="133"/>
      <c r="K178" s="175"/>
      <c r="L178" s="232">
        <f>K178*E178</f>
        <v>0</v>
      </c>
      <c r="M178" s="233">
        <f>IF($L$8&gt;=30000,K178*F178,0)</f>
        <v>0</v>
      </c>
      <c r="N178" s="233">
        <f>IF($L$8&gt;=100000,K178*G178,0)</f>
        <v>0</v>
      </c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</row>
    <row r="179" spans="1:41" s="134" customFormat="1" ht="13.5" customHeight="1" outlineLevel="2">
      <c r="A179" s="172">
        <v>202002</v>
      </c>
      <c r="B179" s="285" t="s">
        <v>926</v>
      </c>
      <c r="C179" s="168" t="s">
        <v>2</v>
      </c>
      <c r="D179" s="290">
        <v>16</v>
      </c>
      <c r="E179" s="166">
        <v>0</v>
      </c>
      <c r="F179" s="161">
        <f t="shared" ref="F179:F189" si="31">E179/1.031</f>
        <v>0</v>
      </c>
      <c r="G179" s="161">
        <f t="shared" ref="G179:G189" si="32">F179/1.0204</f>
        <v>0</v>
      </c>
      <c r="H179" s="291"/>
      <c r="I179" s="291"/>
      <c r="J179" s="133"/>
      <c r="K179" s="94"/>
      <c r="L179" s="232">
        <f>K179*E179</f>
        <v>0</v>
      </c>
      <c r="M179" s="233">
        <f>IF($L$8&gt;=30000,K179*F179,0)</f>
        <v>0</v>
      </c>
      <c r="N179" s="233">
        <f>IF($L$8&gt;=100000,K179*G179,0)</f>
        <v>0</v>
      </c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</row>
    <row r="180" spans="1:41" s="134" customFormat="1" ht="13.5" customHeight="1" outlineLevel="2">
      <c r="A180" s="172">
        <v>202003</v>
      </c>
      <c r="B180" s="285" t="s">
        <v>923</v>
      </c>
      <c r="C180" s="168" t="s">
        <v>2</v>
      </c>
      <c r="D180" s="290">
        <v>16</v>
      </c>
      <c r="E180" s="166">
        <v>0</v>
      </c>
      <c r="F180" s="161">
        <f t="shared" si="31"/>
        <v>0</v>
      </c>
      <c r="G180" s="161">
        <f t="shared" si="32"/>
        <v>0</v>
      </c>
      <c r="H180" s="291"/>
      <c r="I180" s="291"/>
      <c r="J180" s="133"/>
      <c r="K180" s="16"/>
      <c r="L180" s="232">
        <f>K180*E180</f>
        <v>0</v>
      </c>
      <c r="M180" s="233">
        <f>IF($L$8&gt;=30000,K180*F180,0)</f>
        <v>0</v>
      </c>
      <c r="N180" s="233">
        <f>IF($L$8&gt;=100000,K180*G180,0)</f>
        <v>0</v>
      </c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</row>
    <row r="181" spans="1:41" s="134" customFormat="1" ht="13.5" customHeight="1" outlineLevel="2">
      <c r="A181" s="172">
        <v>202004</v>
      </c>
      <c r="B181" s="285" t="s">
        <v>927</v>
      </c>
      <c r="C181" s="168" t="s">
        <v>2</v>
      </c>
      <c r="D181" s="290">
        <v>16</v>
      </c>
      <c r="E181" s="166">
        <v>0</v>
      </c>
      <c r="F181" s="161">
        <f t="shared" si="31"/>
        <v>0</v>
      </c>
      <c r="G181" s="161">
        <f t="shared" si="32"/>
        <v>0</v>
      </c>
      <c r="H181" s="291"/>
      <c r="I181" s="291"/>
      <c r="J181" s="133"/>
      <c r="K181" s="16"/>
      <c r="L181" s="232"/>
      <c r="M181" s="233"/>
      <c r="N181" s="233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55"/>
      <c r="AM181" s="155"/>
      <c r="AN181" s="155"/>
      <c r="AO181" s="155"/>
    </row>
    <row r="182" spans="1:41" s="134" customFormat="1" ht="13.5" customHeight="1" outlineLevel="2">
      <c r="A182" s="172">
        <v>202005</v>
      </c>
      <c r="B182" s="285" t="s">
        <v>924</v>
      </c>
      <c r="C182" s="168" t="s">
        <v>2</v>
      </c>
      <c r="D182" s="290">
        <v>16</v>
      </c>
      <c r="E182" s="166">
        <v>0</v>
      </c>
      <c r="F182" s="161">
        <f t="shared" si="31"/>
        <v>0</v>
      </c>
      <c r="G182" s="161">
        <f t="shared" si="32"/>
        <v>0</v>
      </c>
      <c r="H182" s="291"/>
      <c r="I182" s="291"/>
      <c r="J182" s="133"/>
      <c r="K182" s="16"/>
      <c r="L182" s="232">
        <f>K182*E182</f>
        <v>0</v>
      </c>
      <c r="M182" s="233">
        <f>IF($L$8&gt;=30000,K182*F182,0)</f>
        <v>0</v>
      </c>
      <c r="N182" s="233">
        <f>IF($L$8&gt;=100000,K182*G182,0)</f>
        <v>0</v>
      </c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55"/>
      <c r="AM182" s="155"/>
      <c r="AN182" s="155"/>
      <c r="AO182" s="155"/>
    </row>
    <row r="183" spans="1:41" s="134" customFormat="1" ht="13.5" customHeight="1" outlineLevel="2">
      <c r="A183" s="172">
        <v>202006</v>
      </c>
      <c r="B183" s="285" t="s">
        <v>925</v>
      </c>
      <c r="C183" s="168" t="s">
        <v>2</v>
      </c>
      <c r="D183" s="290">
        <v>16</v>
      </c>
      <c r="E183" s="166">
        <v>0</v>
      </c>
      <c r="F183" s="161">
        <f t="shared" si="31"/>
        <v>0</v>
      </c>
      <c r="G183" s="161">
        <f t="shared" si="32"/>
        <v>0</v>
      </c>
      <c r="H183" s="291"/>
      <c r="I183" s="291"/>
      <c r="J183" s="133"/>
      <c r="K183" s="16"/>
      <c r="L183" s="232">
        <f>K183*E183</f>
        <v>0</v>
      </c>
      <c r="M183" s="233">
        <f>IF($L$8&gt;=30000,K183*F183,0)</f>
        <v>0</v>
      </c>
      <c r="N183" s="233">
        <f>IF($L$8&gt;=100000,K183*G183,0)</f>
        <v>0</v>
      </c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5"/>
      <c r="AM183" s="155"/>
      <c r="AN183" s="155"/>
      <c r="AO183" s="155"/>
    </row>
    <row r="184" spans="1:41" s="134" customFormat="1" ht="14.1" customHeight="1" outlineLevel="2">
      <c r="A184" s="172">
        <v>202007</v>
      </c>
      <c r="B184" s="285" t="s">
        <v>922</v>
      </c>
      <c r="C184" s="168" t="s">
        <v>2</v>
      </c>
      <c r="D184" s="290">
        <v>12</v>
      </c>
      <c r="E184" s="166">
        <v>0</v>
      </c>
      <c r="F184" s="161">
        <f t="shared" si="31"/>
        <v>0</v>
      </c>
      <c r="G184" s="161">
        <f t="shared" si="32"/>
        <v>0</v>
      </c>
      <c r="H184" s="291"/>
      <c r="I184" s="291"/>
      <c r="J184" s="133"/>
      <c r="K184" s="16"/>
      <c r="L184" s="232">
        <f>K184*E184</f>
        <v>0</v>
      </c>
      <c r="M184" s="233">
        <f>IF($L$8&gt;=30000,K184*F184,0)</f>
        <v>0</v>
      </c>
      <c r="N184" s="233">
        <f>IF($L$8&gt;=100000,K184*G184,0)</f>
        <v>0</v>
      </c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  <c r="AL184" s="155"/>
      <c r="AM184" s="155"/>
      <c r="AN184" s="155"/>
      <c r="AO184" s="155"/>
    </row>
    <row r="185" spans="1:41" s="134" customFormat="1" ht="14.1" customHeight="1" outlineLevel="2">
      <c r="A185" s="172">
        <v>202008</v>
      </c>
      <c r="B185" s="285" t="s">
        <v>928</v>
      </c>
      <c r="C185" s="168" t="s">
        <v>2</v>
      </c>
      <c r="D185" s="290">
        <v>12</v>
      </c>
      <c r="E185" s="166">
        <v>0</v>
      </c>
      <c r="F185" s="161">
        <f t="shared" si="31"/>
        <v>0</v>
      </c>
      <c r="G185" s="161">
        <f t="shared" si="32"/>
        <v>0</v>
      </c>
      <c r="H185" s="291"/>
      <c r="I185" s="291"/>
      <c r="J185" s="133"/>
      <c r="K185" s="16"/>
      <c r="L185" s="232"/>
      <c r="M185" s="233"/>
      <c r="N185" s="233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5"/>
      <c r="AK185" s="155"/>
      <c r="AL185" s="155"/>
      <c r="AM185" s="155"/>
      <c r="AN185" s="155"/>
      <c r="AO185" s="155"/>
    </row>
    <row r="186" spans="1:41" s="134" customFormat="1" ht="14.1" customHeight="1" outlineLevel="2">
      <c r="A186" s="172">
        <v>202009</v>
      </c>
      <c r="B186" s="285" t="s">
        <v>929</v>
      </c>
      <c r="C186" s="168" t="s">
        <v>2</v>
      </c>
      <c r="D186" s="290">
        <v>12</v>
      </c>
      <c r="E186" s="166">
        <v>0</v>
      </c>
      <c r="F186" s="161">
        <f t="shared" si="31"/>
        <v>0</v>
      </c>
      <c r="G186" s="161">
        <f t="shared" si="32"/>
        <v>0</v>
      </c>
      <c r="H186" s="291"/>
      <c r="I186" s="291"/>
      <c r="J186" s="133"/>
      <c r="K186" s="16"/>
      <c r="L186" s="232">
        <f>K186*E186</f>
        <v>0</v>
      </c>
      <c r="M186" s="233">
        <f>IF($L$8&gt;=30000,K186*F186,0)</f>
        <v>0</v>
      </c>
      <c r="N186" s="233">
        <f>IF($L$8&gt;=100000,K186*G186,0)</f>
        <v>0</v>
      </c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5"/>
      <c r="AK186" s="155"/>
      <c r="AL186" s="155"/>
      <c r="AM186" s="155"/>
      <c r="AN186" s="155"/>
      <c r="AO186" s="155"/>
    </row>
    <row r="187" spans="1:41" s="134" customFormat="1" ht="14.1" customHeight="1" outlineLevel="2">
      <c r="A187" s="172">
        <v>202010</v>
      </c>
      <c r="B187" s="285" t="s">
        <v>930</v>
      </c>
      <c r="C187" s="168" t="s">
        <v>2</v>
      </c>
      <c r="D187" s="290">
        <v>12</v>
      </c>
      <c r="E187" s="166">
        <v>0</v>
      </c>
      <c r="F187" s="161">
        <f t="shared" si="31"/>
        <v>0</v>
      </c>
      <c r="G187" s="161">
        <f t="shared" si="32"/>
        <v>0</v>
      </c>
      <c r="H187" s="291"/>
      <c r="I187" s="291"/>
      <c r="J187" s="133"/>
      <c r="K187" s="16"/>
      <c r="L187" s="232">
        <f>K187*E187</f>
        <v>0</v>
      </c>
      <c r="M187" s="233">
        <f>IF($L$8&gt;=30000,K187*F187,0)</f>
        <v>0</v>
      </c>
      <c r="N187" s="233">
        <f>IF($L$8&gt;=100000,K187*G187,0)</f>
        <v>0</v>
      </c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F187" s="155"/>
      <c r="AG187" s="155"/>
      <c r="AH187" s="155"/>
      <c r="AI187" s="155"/>
      <c r="AJ187" s="155"/>
      <c r="AK187" s="155"/>
      <c r="AL187" s="155"/>
      <c r="AM187" s="155"/>
      <c r="AN187" s="155"/>
      <c r="AO187" s="155"/>
    </row>
    <row r="188" spans="1:41" s="134" customFormat="1" ht="14.1" customHeight="1" outlineLevel="2">
      <c r="A188" s="172">
        <v>202011</v>
      </c>
      <c r="B188" s="285" t="s">
        <v>931</v>
      </c>
      <c r="C188" s="168" t="s">
        <v>2</v>
      </c>
      <c r="D188" s="290">
        <v>12</v>
      </c>
      <c r="E188" s="166">
        <v>0</v>
      </c>
      <c r="F188" s="161">
        <f t="shared" si="31"/>
        <v>0</v>
      </c>
      <c r="G188" s="161">
        <f t="shared" si="32"/>
        <v>0</v>
      </c>
      <c r="H188" s="291"/>
      <c r="I188" s="291"/>
      <c r="J188" s="133"/>
      <c r="K188" s="16"/>
      <c r="L188" s="232">
        <f>K188*E188</f>
        <v>0</v>
      </c>
      <c r="M188" s="233">
        <f>IF($L$8&gt;=30000,K188*F188,0)</f>
        <v>0</v>
      </c>
      <c r="N188" s="233">
        <f>IF($L$8&gt;=100000,K188*G188,0)</f>
        <v>0</v>
      </c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  <c r="AL188" s="155"/>
      <c r="AM188" s="155"/>
      <c r="AN188" s="155"/>
      <c r="AO188" s="155"/>
    </row>
    <row r="189" spans="1:41" s="134" customFormat="1" ht="14.1" customHeight="1" outlineLevel="2" thickBot="1">
      <c r="A189" s="172">
        <v>202012</v>
      </c>
      <c r="B189" s="285" t="s">
        <v>932</v>
      </c>
      <c r="C189" s="168" t="s">
        <v>2</v>
      </c>
      <c r="D189" s="290">
        <v>12</v>
      </c>
      <c r="E189" s="166">
        <v>0</v>
      </c>
      <c r="F189" s="161">
        <f t="shared" si="31"/>
        <v>0</v>
      </c>
      <c r="G189" s="161">
        <f t="shared" si="32"/>
        <v>0</v>
      </c>
      <c r="H189" s="291"/>
      <c r="I189" s="291"/>
      <c r="J189" s="133"/>
      <c r="K189" s="17"/>
      <c r="L189" s="232">
        <f>K189*E189</f>
        <v>0</v>
      </c>
      <c r="M189" s="233">
        <f>IF($L$8&gt;=30000,K189*F189,0)</f>
        <v>0</v>
      </c>
      <c r="N189" s="233">
        <f>IF($L$8&gt;=100000,K189*G189,0)</f>
        <v>0</v>
      </c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5"/>
      <c r="AM189" s="155"/>
      <c r="AN189" s="155"/>
      <c r="AO189" s="155"/>
    </row>
    <row r="190" spans="1:41" s="134" customFormat="1" ht="14.1" customHeight="1" outlineLevel="1" thickBot="1">
      <c r="A190" s="476" t="s">
        <v>913</v>
      </c>
      <c r="B190" s="476"/>
      <c r="C190" s="476"/>
      <c r="D190" s="476"/>
      <c r="E190" s="476"/>
      <c r="F190" s="476"/>
      <c r="G190" s="476"/>
      <c r="H190" s="476"/>
      <c r="I190" s="476"/>
      <c r="J190" s="133"/>
      <c r="K190" s="63"/>
      <c r="L190" s="63"/>
      <c r="M190" s="63"/>
      <c r="N190" s="63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</row>
    <row r="191" spans="1:41" s="134" customFormat="1" ht="14.1" customHeight="1" outlineLevel="2">
      <c r="A191" s="172">
        <v>202013</v>
      </c>
      <c r="B191" s="285" t="s">
        <v>1013</v>
      </c>
      <c r="C191" s="224" t="s">
        <v>2</v>
      </c>
      <c r="D191" s="292">
        <v>12</v>
      </c>
      <c r="E191" s="219">
        <v>0</v>
      </c>
      <c r="F191" s="161">
        <f>E191/1.031</f>
        <v>0</v>
      </c>
      <c r="G191" s="161">
        <f>F191/1.0204</f>
        <v>0</v>
      </c>
      <c r="H191" s="293"/>
      <c r="I191" s="293"/>
      <c r="J191" s="133"/>
      <c r="K191" s="221"/>
      <c r="L191" s="294">
        <f>K191*E191</f>
        <v>0</v>
      </c>
      <c r="M191" s="295">
        <f>IF($L$8&gt;=30000,K191*F191,0)</f>
        <v>0</v>
      </c>
      <c r="N191" s="295">
        <f>IF($L$8&gt;=100000,K191*G191,0)</f>
        <v>0</v>
      </c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</row>
    <row r="192" spans="1:41" s="134" customFormat="1" ht="14.1" customHeight="1" outlineLevel="2">
      <c r="A192" s="172">
        <v>202014</v>
      </c>
      <c r="B192" s="285" t="s">
        <v>1066</v>
      </c>
      <c r="C192" s="224" t="s">
        <v>2</v>
      </c>
      <c r="D192" s="292">
        <v>12</v>
      </c>
      <c r="E192" s="219">
        <v>0</v>
      </c>
      <c r="F192" s="161">
        <f t="shared" ref="F192:F201" si="33">E192/1.031</f>
        <v>0</v>
      </c>
      <c r="G192" s="161">
        <f t="shared" ref="G192:G201" si="34">F192/1.0204</f>
        <v>0</v>
      </c>
      <c r="H192" s="296"/>
      <c r="I192" s="296"/>
      <c r="J192" s="220"/>
      <c r="K192" s="16"/>
      <c r="L192" s="294">
        <f t="shared" ref="L192:L201" si="35">K192*E192</f>
        <v>0</v>
      </c>
      <c r="M192" s="295">
        <f t="shared" ref="M192:M201" si="36">IF($L$8&gt;=30000,K192*F192,0)</f>
        <v>0</v>
      </c>
      <c r="N192" s="295">
        <f t="shared" ref="N192:N201" si="37">IF($L$8&gt;=100000,K192*G192,0)</f>
        <v>0</v>
      </c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</row>
    <row r="193" spans="1:41" s="134" customFormat="1" ht="14.1" customHeight="1" outlineLevel="2">
      <c r="A193" s="172">
        <v>202015</v>
      </c>
      <c r="B193" s="285" t="s">
        <v>1067</v>
      </c>
      <c r="C193" s="224" t="s">
        <v>2</v>
      </c>
      <c r="D193" s="292">
        <v>12</v>
      </c>
      <c r="E193" s="219">
        <v>0</v>
      </c>
      <c r="F193" s="161">
        <f t="shared" si="33"/>
        <v>0</v>
      </c>
      <c r="G193" s="161">
        <f t="shared" si="34"/>
        <v>0</v>
      </c>
      <c r="H193" s="296"/>
      <c r="I193" s="296"/>
      <c r="J193" s="220"/>
      <c r="K193" s="16"/>
      <c r="L193" s="294">
        <f t="shared" si="35"/>
        <v>0</v>
      </c>
      <c r="M193" s="295">
        <f t="shared" si="36"/>
        <v>0</v>
      </c>
      <c r="N193" s="295">
        <f t="shared" si="37"/>
        <v>0</v>
      </c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55"/>
      <c r="AE193" s="155"/>
      <c r="AF193" s="155"/>
      <c r="AG193" s="155"/>
      <c r="AH193" s="155"/>
      <c r="AI193" s="155"/>
      <c r="AJ193" s="155"/>
      <c r="AK193" s="155"/>
      <c r="AL193" s="155"/>
      <c r="AM193" s="155"/>
      <c r="AN193" s="155"/>
      <c r="AO193" s="155"/>
    </row>
    <row r="194" spans="1:41" s="134" customFormat="1" ht="14.1" customHeight="1" outlineLevel="2">
      <c r="A194" s="172">
        <v>202016</v>
      </c>
      <c r="B194" s="285" t="s">
        <v>1068</v>
      </c>
      <c r="C194" s="224" t="s">
        <v>2</v>
      </c>
      <c r="D194" s="292">
        <v>12</v>
      </c>
      <c r="E194" s="219">
        <v>0</v>
      </c>
      <c r="F194" s="161">
        <f t="shared" si="33"/>
        <v>0</v>
      </c>
      <c r="G194" s="161">
        <f t="shared" si="34"/>
        <v>0</v>
      </c>
      <c r="H194" s="296"/>
      <c r="I194" s="296"/>
      <c r="J194" s="220"/>
      <c r="K194" s="16"/>
      <c r="L194" s="294">
        <f t="shared" si="35"/>
        <v>0</v>
      </c>
      <c r="M194" s="295">
        <f t="shared" si="36"/>
        <v>0</v>
      </c>
      <c r="N194" s="295">
        <f t="shared" si="37"/>
        <v>0</v>
      </c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</row>
    <row r="195" spans="1:41" s="134" customFormat="1" ht="14.1" customHeight="1" outlineLevel="2">
      <c r="A195" s="172">
        <v>202017</v>
      </c>
      <c r="B195" s="285" t="s">
        <v>1069</v>
      </c>
      <c r="C195" s="224" t="s">
        <v>2</v>
      </c>
      <c r="D195" s="292">
        <v>12</v>
      </c>
      <c r="E195" s="219">
        <v>0</v>
      </c>
      <c r="F195" s="161">
        <f t="shared" si="33"/>
        <v>0</v>
      </c>
      <c r="G195" s="161">
        <f t="shared" si="34"/>
        <v>0</v>
      </c>
      <c r="H195" s="296"/>
      <c r="I195" s="296"/>
      <c r="J195" s="220"/>
      <c r="K195" s="16"/>
      <c r="L195" s="294">
        <f t="shared" si="35"/>
        <v>0</v>
      </c>
      <c r="M195" s="295">
        <f t="shared" si="36"/>
        <v>0</v>
      </c>
      <c r="N195" s="295">
        <f t="shared" si="37"/>
        <v>0</v>
      </c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5"/>
      <c r="AL195" s="155"/>
      <c r="AM195" s="155"/>
      <c r="AN195" s="155"/>
      <c r="AO195" s="155"/>
    </row>
    <row r="196" spans="1:41" s="134" customFormat="1" ht="14.1" customHeight="1" outlineLevel="2">
      <c r="A196" s="172">
        <v>202018</v>
      </c>
      <c r="B196" s="285" t="s">
        <v>1070</v>
      </c>
      <c r="C196" s="224" t="s">
        <v>2</v>
      </c>
      <c r="D196" s="292">
        <v>12</v>
      </c>
      <c r="E196" s="219">
        <v>0</v>
      </c>
      <c r="F196" s="161">
        <f t="shared" si="33"/>
        <v>0</v>
      </c>
      <c r="G196" s="161">
        <f t="shared" si="34"/>
        <v>0</v>
      </c>
      <c r="H196" s="296"/>
      <c r="I196" s="296"/>
      <c r="J196" s="220"/>
      <c r="K196" s="16"/>
      <c r="L196" s="294">
        <f t="shared" si="35"/>
        <v>0</v>
      </c>
      <c r="M196" s="295">
        <f t="shared" si="36"/>
        <v>0</v>
      </c>
      <c r="N196" s="295">
        <f t="shared" si="37"/>
        <v>0</v>
      </c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  <c r="Z196" s="155"/>
      <c r="AA196" s="155"/>
      <c r="AB196" s="155"/>
      <c r="AC196" s="155"/>
      <c r="AD196" s="155"/>
      <c r="AE196" s="155"/>
      <c r="AF196" s="155"/>
      <c r="AG196" s="155"/>
      <c r="AH196" s="155"/>
      <c r="AI196" s="155"/>
      <c r="AJ196" s="155"/>
      <c r="AK196" s="155"/>
      <c r="AL196" s="155"/>
      <c r="AM196" s="155"/>
      <c r="AN196" s="155"/>
      <c r="AO196" s="155"/>
    </row>
    <row r="197" spans="1:41" s="134" customFormat="1" ht="14.1" customHeight="1" outlineLevel="2">
      <c r="A197" s="172">
        <v>202019</v>
      </c>
      <c r="B197" s="285" t="s">
        <v>1071</v>
      </c>
      <c r="C197" s="224" t="s">
        <v>2</v>
      </c>
      <c r="D197" s="292">
        <v>12</v>
      </c>
      <c r="E197" s="219">
        <v>0</v>
      </c>
      <c r="F197" s="161">
        <f t="shared" si="33"/>
        <v>0</v>
      </c>
      <c r="G197" s="161">
        <f t="shared" si="34"/>
        <v>0</v>
      </c>
      <c r="H197" s="296"/>
      <c r="I197" s="296"/>
      <c r="J197" s="220"/>
      <c r="K197" s="16"/>
      <c r="L197" s="294">
        <f t="shared" si="35"/>
        <v>0</v>
      </c>
      <c r="M197" s="295">
        <f t="shared" si="36"/>
        <v>0</v>
      </c>
      <c r="N197" s="295">
        <f t="shared" si="37"/>
        <v>0</v>
      </c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55"/>
      <c r="AE197" s="155"/>
      <c r="AF197" s="155"/>
      <c r="AG197" s="155"/>
      <c r="AH197" s="155"/>
      <c r="AI197" s="155"/>
      <c r="AJ197" s="155"/>
      <c r="AK197" s="155"/>
      <c r="AL197" s="155"/>
      <c r="AM197" s="155"/>
      <c r="AN197" s="155"/>
      <c r="AO197" s="155"/>
    </row>
    <row r="198" spans="1:41" s="134" customFormat="1" ht="14.1" customHeight="1" outlineLevel="2">
      <c r="A198" s="172">
        <v>202020</v>
      </c>
      <c r="B198" s="285" t="s">
        <v>1072</v>
      </c>
      <c r="C198" s="224" t="s">
        <v>2</v>
      </c>
      <c r="D198" s="292">
        <v>12</v>
      </c>
      <c r="E198" s="219">
        <v>0</v>
      </c>
      <c r="F198" s="161">
        <f t="shared" si="33"/>
        <v>0</v>
      </c>
      <c r="G198" s="161">
        <f t="shared" si="34"/>
        <v>0</v>
      </c>
      <c r="H198" s="296"/>
      <c r="I198" s="296"/>
      <c r="J198" s="220"/>
      <c r="K198" s="16"/>
      <c r="L198" s="294">
        <f t="shared" si="35"/>
        <v>0</v>
      </c>
      <c r="M198" s="295">
        <f t="shared" si="36"/>
        <v>0</v>
      </c>
      <c r="N198" s="295">
        <f t="shared" si="37"/>
        <v>0</v>
      </c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5"/>
      <c r="AL198" s="155"/>
      <c r="AM198" s="155"/>
      <c r="AN198" s="155"/>
      <c r="AO198" s="155"/>
    </row>
    <row r="199" spans="1:41" s="134" customFormat="1" ht="14.1" customHeight="1" outlineLevel="2">
      <c r="A199" s="172">
        <v>202021</v>
      </c>
      <c r="B199" s="285" t="s">
        <v>1073</v>
      </c>
      <c r="C199" s="224" t="s">
        <v>2</v>
      </c>
      <c r="D199" s="292">
        <v>12</v>
      </c>
      <c r="E199" s="219">
        <v>0</v>
      </c>
      <c r="F199" s="161">
        <f t="shared" si="33"/>
        <v>0</v>
      </c>
      <c r="G199" s="161">
        <f t="shared" si="34"/>
        <v>0</v>
      </c>
      <c r="H199" s="296"/>
      <c r="I199" s="296"/>
      <c r="J199" s="220"/>
      <c r="K199" s="16"/>
      <c r="L199" s="294">
        <f t="shared" si="35"/>
        <v>0</v>
      </c>
      <c r="M199" s="295">
        <f t="shared" si="36"/>
        <v>0</v>
      </c>
      <c r="N199" s="295">
        <f t="shared" si="37"/>
        <v>0</v>
      </c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N199" s="155"/>
      <c r="AO199" s="155"/>
    </row>
    <row r="200" spans="1:41" s="134" customFormat="1" ht="14.1" customHeight="1" outlineLevel="2">
      <c r="A200" s="172">
        <v>202022</v>
      </c>
      <c r="B200" s="285" t="s">
        <v>1074</v>
      </c>
      <c r="C200" s="224" t="s">
        <v>2</v>
      </c>
      <c r="D200" s="292">
        <v>12</v>
      </c>
      <c r="E200" s="219">
        <v>0</v>
      </c>
      <c r="F200" s="161">
        <f t="shared" si="33"/>
        <v>0</v>
      </c>
      <c r="G200" s="161">
        <f t="shared" si="34"/>
        <v>0</v>
      </c>
      <c r="H200" s="296"/>
      <c r="I200" s="296"/>
      <c r="J200" s="220"/>
      <c r="K200" s="16"/>
      <c r="L200" s="232">
        <f t="shared" si="35"/>
        <v>0</v>
      </c>
      <c r="M200" s="233">
        <f t="shared" si="36"/>
        <v>0</v>
      </c>
      <c r="N200" s="233">
        <f t="shared" si="37"/>
        <v>0</v>
      </c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55"/>
      <c r="AM200" s="155"/>
      <c r="AN200" s="155"/>
      <c r="AO200" s="155"/>
    </row>
    <row r="201" spans="1:41" s="134" customFormat="1" ht="14.1" customHeight="1" outlineLevel="2" thickBot="1">
      <c r="A201" s="172">
        <v>202023</v>
      </c>
      <c r="B201" s="285" t="s">
        <v>1075</v>
      </c>
      <c r="C201" s="224" t="s">
        <v>2</v>
      </c>
      <c r="D201" s="296">
        <v>30</v>
      </c>
      <c r="E201" s="219">
        <v>0</v>
      </c>
      <c r="F201" s="161">
        <f t="shared" si="33"/>
        <v>0</v>
      </c>
      <c r="G201" s="161">
        <f t="shared" si="34"/>
        <v>0</v>
      </c>
      <c r="H201" s="296"/>
      <c r="I201" s="296"/>
      <c r="J201" s="220"/>
      <c r="K201" s="17"/>
      <c r="L201" s="232">
        <f t="shared" si="35"/>
        <v>0</v>
      </c>
      <c r="M201" s="233">
        <f t="shared" si="36"/>
        <v>0</v>
      </c>
      <c r="N201" s="233">
        <f t="shared" si="37"/>
        <v>0</v>
      </c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55"/>
      <c r="AM201" s="155"/>
      <c r="AN201" s="155"/>
      <c r="AO201" s="155"/>
    </row>
    <row r="202" spans="1:41" s="134" customFormat="1" ht="14.1" customHeight="1" outlineLevel="1" thickBot="1">
      <c r="A202" s="476" t="s">
        <v>914</v>
      </c>
      <c r="B202" s="476"/>
      <c r="C202" s="476"/>
      <c r="D202" s="476"/>
      <c r="E202" s="476"/>
      <c r="F202" s="476"/>
      <c r="G202" s="476"/>
      <c r="H202" s="476"/>
      <c r="I202" s="476"/>
      <c r="J202" s="133"/>
      <c r="K202" s="63"/>
      <c r="L202" s="63"/>
      <c r="M202" s="63"/>
      <c r="N202" s="63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55"/>
      <c r="AM202" s="155"/>
      <c r="AN202" s="155"/>
      <c r="AO202" s="155"/>
    </row>
    <row r="203" spans="1:41" s="134" customFormat="1" ht="14.1" customHeight="1" outlineLevel="2" thickBot="1">
      <c r="A203" s="172">
        <v>202024</v>
      </c>
      <c r="B203" s="285" t="s">
        <v>919</v>
      </c>
      <c r="C203" s="224" t="s">
        <v>2</v>
      </c>
      <c r="D203" s="225">
        <v>12</v>
      </c>
      <c r="E203" s="166">
        <v>0</v>
      </c>
      <c r="F203" s="161">
        <f>E203/1.031</f>
        <v>0</v>
      </c>
      <c r="G203" s="161">
        <f>F203/1.0204</f>
        <v>0</v>
      </c>
      <c r="H203" s="270"/>
      <c r="I203" s="270"/>
      <c r="J203" s="133"/>
      <c r="K203" s="185"/>
      <c r="L203" s="232">
        <f>K203*E203</f>
        <v>0</v>
      </c>
      <c r="M203" s="233">
        <f>IF($L$8&gt;=30000,K203*F203,0)</f>
        <v>0</v>
      </c>
      <c r="N203" s="233">
        <f>IF($L$8&gt;=100000,K203*G203,0)</f>
        <v>0</v>
      </c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  <c r="AN203" s="155"/>
      <c r="AO203" s="155"/>
    </row>
    <row r="204" spans="1:41" s="134" customFormat="1" ht="14.1" customHeight="1" outlineLevel="1" thickBot="1">
      <c r="A204" s="476" t="s">
        <v>915</v>
      </c>
      <c r="B204" s="476"/>
      <c r="C204" s="476"/>
      <c r="D204" s="476"/>
      <c r="E204" s="476"/>
      <c r="F204" s="476"/>
      <c r="G204" s="476"/>
      <c r="H204" s="476"/>
      <c r="I204" s="476"/>
      <c r="J204" s="133"/>
      <c r="K204" s="63"/>
      <c r="L204" s="63"/>
      <c r="M204" s="63"/>
      <c r="N204" s="63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  <c r="AN204" s="155"/>
      <c r="AO204" s="155"/>
    </row>
    <row r="205" spans="1:41" s="134" customFormat="1" ht="13.5" customHeight="1" outlineLevel="2">
      <c r="A205" s="172">
        <v>202025</v>
      </c>
      <c r="B205" s="285" t="s">
        <v>940</v>
      </c>
      <c r="C205" s="224" t="s">
        <v>2</v>
      </c>
      <c r="D205" s="296">
        <v>40</v>
      </c>
      <c r="E205" s="369">
        <v>490</v>
      </c>
      <c r="F205" s="161">
        <f>E205/1.031</f>
        <v>475.266731328807</v>
      </c>
      <c r="G205" s="161">
        <f>F205/1.0204</f>
        <v>465.76512282321346</v>
      </c>
      <c r="H205" s="293"/>
      <c r="I205" s="293"/>
      <c r="J205" s="133"/>
      <c r="K205" s="175"/>
      <c r="L205" s="232">
        <f>K205*E205</f>
        <v>0</v>
      </c>
      <c r="M205" s="233">
        <f>IF($L$8&gt;=30000,K205*F205,0)</f>
        <v>0</v>
      </c>
      <c r="N205" s="233">
        <f>IF($L$8&gt;=100000,K205*G205,0)</f>
        <v>0</v>
      </c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F205" s="155"/>
      <c r="AG205" s="155"/>
      <c r="AH205" s="155"/>
      <c r="AI205" s="155"/>
      <c r="AJ205" s="155"/>
      <c r="AK205" s="155"/>
      <c r="AL205" s="155"/>
      <c r="AM205" s="155"/>
      <c r="AN205" s="155"/>
      <c r="AO205" s="155"/>
    </row>
    <row r="206" spans="1:41" s="134" customFormat="1" ht="13.5" customHeight="1" outlineLevel="2">
      <c r="A206" s="172">
        <v>202026</v>
      </c>
      <c r="B206" s="285" t="s">
        <v>941</v>
      </c>
      <c r="C206" s="224" t="s">
        <v>2</v>
      </c>
      <c r="D206" s="296">
        <v>50</v>
      </c>
      <c r="E206" s="369">
        <v>290</v>
      </c>
      <c r="F206" s="161">
        <f>E206/1.031</f>
        <v>281.28031037827355</v>
      </c>
      <c r="G206" s="161">
        <f>F206/1.0204</f>
        <v>275.65690942598349</v>
      </c>
      <c r="H206" s="293"/>
      <c r="I206" s="293"/>
      <c r="J206" s="133"/>
      <c r="K206" s="16"/>
      <c r="L206" s="232">
        <f>K206*E206</f>
        <v>0</v>
      </c>
      <c r="M206" s="233">
        <f>IF($L$8&gt;=30000,K206*F206,0)</f>
        <v>0</v>
      </c>
      <c r="N206" s="233">
        <f>IF($L$8&gt;=100000,K206*G206,0)</f>
        <v>0</v>
      </c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  <c r="AF206" s="155"/>
      <c r="AG206" s="155"/>
      <c r="AH206" s="155"/>
      <c r="AI206" s="155"/>
      <c r="AJ206" s="155"/>
      <c r="AK206" s="155"/>
      <c r="AL206" s="155"/>
      <c r="AM206" s="155"/>
      <c r="AN206" s="155"/>
      <c r="AO206" s="155"/>
    </row>
    <row r="207" spans="1:41" s="134" customFormat="1" ht="13.5" customHeight="1" outlineLevel="2" thickBot="1">
      <c r="A207" s="172">
        <v>202027</v>
      </c>
      <c r="B207" s="285" t="s">
        <v>942</v>
      </c>
      <c r="C207" s="224" t="s">
        <v>2</v>
      </c>
      <c r="D207" s="296">
        <v>50</v>
      </c>
      <c r="E207" s="166">
        <v>365</v>
      </c>
      <c r="F207" s="161">
        <f>E207/1.031</f>
        <v>354.02521823472358</v>
      </c>
      <c r="G207" s="161">
        <f>F207/1.0204</f>
        <v>346.94748944994473</v>
      </c>
      <c r="H207" s="293"/>
      <c r="I207" s="293"/>
      <c r="J207" s="133"/>
      <c r="K207" s="17"/>
      <c r="L207" s="232">
        <f>K207*E207</f>
        <v>0</v>
      </c>
      <c r="M207" s="233">
        <f>IF($L$8&gt;=30000,K207*F207,0)</f>
        <v>0</v>
      </c>
      <c r="N207" s="233">
        <f>IF($L$8&gt;=100000,K207*G207,0)</f>
        <v>0</v>
      </c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5"/>
      <c r="AL207" s="155"/>
      <c r="AM207" s="155"/>
      <c r="AN207" s="155"/>
      <c r="AO207" s="155"/>
    </row>
    <row r="208" spans="1:41" s="134" customFormat="1" ht="14.1" customHeight="1" outlineLevel="1">
      <c r="A208" s="476" t="s">
        <v>916</v>
      </c>
      <c r="B208" s="476"/>
      <c r="C208" s="476"/>
      <c r="D208" s="476"/>
      <c r="E208" s="476"/>
      <c r="F208" s="476"/>
      <c r="G208" s="476"/>
      <c r="H208" s="476"/>
      <c r="I208" s="476"/>
      <c r="J208" s="133"/>
      <c r="K208" s="63"/>
      <c r="L208" s="63"/>
      <c r="M208" s="63"/>
      <c r="N208" s="63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  <c r="AF208" s="155"/>
      <c r="AG208" s="155"/>
      <c r="AH208" s="155"/>
      <c r="AI208" s="155"/>
      <c r="AJ208" s="155"/>
      <c r="AK208" s="155"/>
      <c r="AL208" s="155"/>
      <c r="AM208" s="155"/>
      <c r="AN208" s="155"/>
      <c r="AO208" s="155"/>
    </row>
    <row r="209" spans="1:41" s="134" customFormat="1" ht="13.5" customHeight="1" outlineLevel="2">
      <c r="A209" s="172">
        <v>202028</v>
      </c>
      <c r="B209" s="285" t="s">
        <v>943</v>
      </c>
      <c r="C209" s="224" t="s">
        <v>2</v>
      </c>
      <c r="D209" s="296">
        <v>5</v>
      </c>
      <c r="E209" s="166">
        <v>255</v>
      </c>
      <c r="F209" s="161">
        <f>E209/1.031</f>
        <v>247.33268671193019</v>
      </c>
      <c r="G209" s="161">
        <f>F209/1.0204</f>
        <v>242.38797208146823</v>
      </c>
      <c r="H209" s="293"/>
      <c r="I209" s="293"/>
      <c r="J209" s="133"/>
      <c r="K209" s="16"/>
      <c r="L209" s="232">
        <f t="shared" ref="L209:L215" si="38">K209*E209</f>
        <v>0</v>
      </c>
      <c r="M209" s="233">
        <f t="shared" ref="M209:M215" si="39">IF($L$8&gt;=30000,K209*F209,0)</f>
        <v>0</v>
      </c>
      <c r="N209" s="233">
        <f t="shared" ref="N209:N215" si="40">IF($L$8&gt;=100000,K209*G209,0)</f>
        <v>0</v>
      </c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5"/>
      <c r="AF209" s="155"/>
      <c r="AG209" s="155"/>
      <c r="AH209" s="155"/>
      <c r="AI209" s="155"/>
      <c r="AJ209" s="155"/>
      <c r="AK209" s="155"/>
      <c r="AL209" s="155"/>
      <c r="AM209" s="155"/>
      <c r="AN209" s="155"/>
      <c r="AO209" s="155"/>
    </row>
    <row r="210" spans="1:41" s="134" customFormat="1" ht="13.5" customHeight="1" outlineLevel="2">
      <c r="A210" s="172">
        <v>202029</v>
      </c>
      <c r="B210" s="285" t="s">
        <v>944</v>
      </c>
      <c r="C210" s="224" t="s">
        <v>2</v>
      </c>
      <c r="D210" s="296">
        <v>5</v>
      </c>
      <c r="E210" s="166">
        <v>255</v>
      </c>
      <c r="F210" s="161">
        <f t="shared" ref="F210:F215" si="41">E210/1.031</f>
        <v>247.33268671193019</v>
      </c>
      <c r="G210" s="161">
        <f t="shared" ref="G210:G215" si="42">F210/1.0204</f>
        <v>242.38797208146823</v>
      </c>
      <c r="H210" s="293"/>
      <c r="I210" s="293"/>
      <c r="J210" s="133"/>
      <c r="K210" s="16"/>
      <c r="L210" s="232">
        <f t="shared" si="38"/>
        <v>0</v>
      </c>
      <c r="M210" s="233">
        <f t="shared" si="39"/>
        <v>0</v>
      </c>
      <c r="N210" s="233">
        <f t="shared" si="40"/>
        <v>0</v>
      </c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5"/>
      <c r="AF210" s="155"/>
      <c r="AG210" s="155"/>
      <c r="AH210" s="155"/>
      <c r="AI210" s="155"/>
      <c r="AJ210" s="155"/>
      <c r="AK210" s="155"/>
      <c r="AL210" s="155"/>
      <c r="AM210" s="155"/>
      <c r="AN210" s="155"/>
      <c r="AO210" s="155"/>
    </row>
    <row r="211" spans="1:41" s="134" customFormat="1" ht="13.5" customHeight="1" outlineLevel="2">
      <c r="A211" s="172">
        <v>202030</v>
      </c>
      <c r="B211" s="285" t="s">
        <v>945</v>
      </c>
      <c r="C211" s="224" t="s">
        <v>2</v>
      </c>
      <c r="D211" s="296">
        <v>5</v>
      </c>
      <c r="E211" s="166">
        <v>255</v>
      </c>
      <c r="F211" s="161">
        <f t="shared" si="41"/>
        <v>247.33268671193019</v>
      </c>
      <c r="G211" s="161">
        <f t="shared" si="42"/>
        <v>242.38797208146823</v>
      </c>
      <c r="H211" s="293"/>
      <c r="I211" s="293"/>
      <c r="J211" s="133"/>
      <c r="K211" s="16"/>
      <c r="L211" s="232">
        <f t="shared" si="38"/>
        <v>0</v>
      </c>
      <c r="M211" s="233">
        <f t="shared" si="39"/>
        <v>0</v>
      </c>
      <c r="N211" s="233">
        <f t="shared" si="40"/>
        <v>0</v>
      </c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  <c r="AF211" s="155"/>
      <c r="AG211" s="155"/>
      <c r="AH211" s="155"/>
      <c r="AI211" s="155"/>
      <c r="AJ211" s="155"/>
      <c r="AK211" s="155"/>
      <c r="AL211" s="155"/>
      <c r="AM211" s="155"/>
      <c r="AN211" s="155"/>
      <c r="AO211" s="155"/>
    </row>
    <row r="212" spans="1:41" s="134" customFormat="1" ht="13.5" customHeight="1" outlineLevel="2">
      <c r="A212" s="172">
        <v>202031</v>
      </c>
      <c r="B212" s="285" t="s">
        <v>946</v>
      </c>
      <c r="C212" s="224" t="s">
        <v>2</v>
      </c>
      <c r="D212" s="296">
        <v>5</v>
      </c>
      <c r="E212" s="166">
        <v>255</v>
      </c>
      <c r="F212" s="161">
        <f t="shared" si="41"/>
        <v>247.33268671193019</v>
      </c>
      <c r="G212" s="161">
        <f t="shared" si="42"/>
        <v>242.38797208146823</v>
      </c>
      <c r="H212" s="293"/>
      <c r="I212" s="293"/>
      <c r="J212" s="133"/>
      <c r="K212" s="16"/>
      <c r="L212" s="232">
        <f t="shared" si="38"/>
        <v>0</v>
      </c>
      <c r="M212" s="233">
        <f t="shared" si="39"/>
        <v>0</v>
      </c>
      <c r="N212" s="233">
        <f t="shared" si="40"/>
        <v>0</v>
      </c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  <c r="AF212" s="155"/>
      <c r="AG212" s="155"/>
      <c r="AH212" s="155"/>
      <c r="AI212" s="155"/>
      <c r="AJ212" s="155"/>
      <c r="AK212" s="155"/>
      <c r="AL212" s="155"/>
      <c r="AM212" s="155"/>
      <c r="AN212" s="155"/>
      <c r="AO212" s="155"/>
    </row>
    <row r="213" spans="1:41" s="134" customFormat="1" ht="13.5" customHeight="1" outlineLevel="2">
      <c r="A213" s="172">
        <v>202032</v>
      </c>
      <c r="B213" s="285" t="s">
        <v>947</v>
      </c>
      <c r="C213" s="224" t="s">
        <v>2</v>
      </c>
      <c r="D213" s="296">
        <v>5</v>
      </c>
      <c r="E213" s="166">
        <v>255</v>
      </c>
      <c r="F213" s="161">
        <f t="shared" si="41"/>
        <v>247.33268671193019</v>
      </c>
      <c r="G213" s="161">
        <f t="shared" si="42"/>
        <v>242.38797208146823</v>
      </c>
      <c r="H213" s="293"/>
      <c r="I213" s="293"/>
      <c r="J213" s="133"/>
      <c r="K213" s="16"/>
      <c r="L213" s="232">
        <f t="shared" si="38"/>
        <v>0</v>
      </c>
      <c r="M213" s="233">
        <f t="shared" si="39"/>
        <v>0</v>
      </c>
      <c r="N213" s="233">
        <f t="shared" si="40"/>
        <v>0</v>
      </c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  <c r="AF213" s="155"/>
      <c r="AG213" s="155"/>
      <c r="AH213" s="155"/>
      <c r="AI213" s="155"/>
      <c r="AJ213" s="155"/>
      <c r="AK213" s="155"/>
      <c r="AL213" s="155"/>
      <c r="AM213" s="155"/>
      <c r="AN213" s="155"/>
      <c r="AO213" s="155"/>
    </row>
    <row r="214" spans="1:41" s="134" customFormat="1" ht="13.5" customHeight="1" outlineLevel="2">
      <c r="A214" s="172">
        <v>202033</v>
      </c>
      <c r="B214" s="285" t="s">
        <v>948</v>
      </c>
      <c r="C214" s="224" t="s">
        <v>2</v>
      </c>
      <c r="D214" s="296">
        <v>24</v>
      </c>
      <c r="E214" s="166">
        <v>345</v>
      </c>
      <c r="F214" s="161">
        <f t="shared" si="41"/>
        <v>334.62657613967025</v>
      </c>
      <c r="G214" s="161">
        <f t="shared" si="42"/>
        <v>327.93666811022172</v>
      </c>
      <c r="H214" s="293"/>
      <c r="I214" s="293"/>
      <c r="J214" s="133"/>
      <c r="K214" s="16"/>
      <c r="L214" s="232">
        <f t="shared" si="38"/>
        <v>0</v>
      </c>
      <c r="M214" s="233">
        <f t="shared" si="39"/>
        <v>0</v>
      </c>
      <c r="N214" s="233">
        <f t="shared" si="40"/>
        <v>0</v>
      </c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  <c r="Z214" s="155"/>
      <c r="AA214" s="155"/>
      <c r="AB214" s="155"/>
      <c r="AC214" s="155"/>
      <c r="AD214" s="155"/>
      <c r="AE214" s="155"/>
      <c r="AF214" s="155"/>
      <c r="AG214" s="155"/>
      <c r="AH214" s="155"/>
      <c r="AI214" s="155"/>
      <c r="AJ214" s="155"/>
      <c r="AK214" s="155"/>
      <c r="AL214" s="155"/>
      <c r="AM214" s="155"/>
      <c r="AN214" s="155"/>
      <c r="AO214" s="155"/>
    </row>
    <row r="215" spans="1:41" s="134" customFormat="1" ht="13.5" customHeight="1" outlineLevel="2">
      <c r="A215" s="172">
        <v>202034</v>
      </c>
      <c r="B215" s="285" t="s">
        <v>949</v>
      </c>
      <c r="C215" s="224" t="s">
        <v>2</v>
      </c>
      <c r="D215" s="296">
        <v>25</v>
      </c>
      <c r="E215" s="166">
        <v>250</v>
      </c>
      <c r="F215" s="161">
        <f t="shared" si="41"/>
        <v>242.48302618816686</v>
      </c>
      <c r="G215" s="161">
        <f t="shared" si="42"/>
        <v>237.6352667465375</v>
      </c>
      <c r="H215" s="293"/>
      <c r="I215" s="293"/>
      <c r="J215" s="133"/>
      <c r="K215" s="16"/>
      <c r="L215" s="232">
        <f t="shared" si="38"/>
        <v>0</v>
      </c>
      <c r="M215" s="233">
        <f t="shared" si="39"/>
        <v>0</v>
      </c>
      <c r="N215" s="233">
        <f t="shared" si="40"/>
        <v>0</v>
      </c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55"/>
      <c r="AK215" s="155"/>
      <c r="AL215" s="155"/>
      <c r="AM215" s="155"/>
      <c r="AN215" s="155"/>
      <c r="AO215" s="155"/>
    </row>
    <row r="216" spans="1:41" s="134" customFormat="1" ht="14.1" customHeight="1" outlineLevel="1" thickBot="1">
      <c r="A216" s="476" t="s">
        <v>917</v>
      </c>
      <c r="B216" s="476"/>
      <c r="C216" s="476"/>
      <c r="D216" s="476"/>
      <c r="E216" s="476"/>
      <c r="F216" s="476"/>
      <c r="G216" s="476"/>
      <c r="H216" s="476"/>
      <c r="I216" s="476"/>
      <c r="J216" s="133"/>
      <c r="K216" s="63"/>
      <c r="L216" s="63"/>
      <c r="M216" s="63"/>
      <c r="N216" s="63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  <c r="AF216" s="155"/>
      <c r="AG216" s="155"/>
      <c r="AH216" s="155"/>
      <c r="AI216" s="155"/>
      <c r="AJ216" s="155"/>
      <c r="AK216" s="155"/>
      <c r="AL216" s="155"/>
      <c r="AM216" s="155"/>
      <c r="AN216" s="155"/>
      <c r="AO216" s="155"/>
    </row>
    <row r="217" spans="1:41" s="134" customFormat="1" ht="14.1" customHeight="1" outlineLevel="2" thickBot="1">
      <c r="A217" s="172">
        <v>202035</v>
      </c>
      <c r="B217" s="285" t="s">
        <v>920</v>
      </c>
      <c r="C217" s="224" t="s">
        <v>2</v>
      </c>
      <c r="D217" s="296">
        <v>15</v>
      </c>
      <c r="E217" s="297">
        <v>0</v>
      </c>
      <c r="F217" s="161">
        <f>E217/1.031</f>
        <v>0</v>
      </c>
      <c r="G217" s="161">
        <f>F217/1.0204</f>
        <v>0</v>
      </c>
      <c r="H217" s="293"/>
      <c r="I217" s="293"/>
      <c r="J217" s="133"/>
      <c r="K217" s="185"/>
      <c r="L217" s="232">
        <f>K217*E217</f>
        <v>0</v>
      </c>
      <c r="M217" s="233">
        <f>IF($L$8&gt;=30000,K217*F217,0)</f>
        <v>0</v>
      </c>
      <c r="N217" s="233">
        <f>IF($L$8&gt;=100000,K217*G217,0)</f>
        <v>0</v>
      </c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55"/>
      <c r="AE217" s="155"/>
      <c r="AF217" s="155"/>
      <c r="AG217" s="155"/>
      <c r="AH217" s="155"/>
      <c r="AI217" s="155"/>
      <c r="AJ217" s="155"/>
      <c r="AK217" s="155"/>
      <c r="AL217" s="155"/>
      <c r="AM217" s="155"/>
      <c r="AN217" s="155"/>
      <c r="AO217" s="155"/>
    </row>
    <row r="218" spans="1:41" s="134" customFormat="1" ht="14.1" customHeight="1" outlineLevel="1" thickBot="1">
      <c r="A218" s="476" t="s">
        <v>918</v>
      </c>
      <c r="B218" s="476"/>
      <c r="C218" s="476"/>
      <c r="D218" s="476"/>
      <c r="E218" s="476"/>
      <c r="F218" s="476"/>
      <c r="G218" s="476"/>
      <c r="H218" s="476"/>
      <c r="I218" s="476"/>
      <c r="J218" s="133"/>
      <c r="K218" s="63"/>
      <c r="L218" s="63"/>
      <c r="M218" s="63"/>
      <c r="N218" s="63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  <c r="Z218" s="155"/>
      <c r="AA218" s="155"/>
      <c r="AB218" s="155"/>
      <c r="AC218" s="155"/>
      <c r="AD218" s="155"/>
      <c r="AE218" s="155"/>
      <c r="AF218" s="155"/>
      <c r="AG218" s="155"/>
      <c r="AH218" s="155"/>
      <c r="AI218" s="155"/>
      <c r="AJ218" s="155"/>
      <c r="AK218" s="155"/>
      <c r="AL218" s="155"/>
      <c r="AM218" s="155"/>
      <c r="AN218" s="155"/>
      <c r="AO218" s="155"/>
    </row>
    <row r="219" spans="1:41" s="134" customFormat="1" ht="14.1" customHeight="1" outlineLevel="2">
      <c r="A219" s="172">
        <v>202036</v>
      </c>
      <c r="B219" s="285" t="s">
        <v>933</v>
      </c>
      <c r="C219" s="224" t="s">
        <v>2</v>
      </c>
      <c r="D219" s="296">
        <v>20</v>
      </c>
      <c r="E219" s="297">
        <v>0</v>
      </c>
      <c r="F219" s="161">
        <f>E219/1.031</f>
        <v>0</v>
      </c>
      <c r="G219" s="161">
        <f>F219/1.0204</f>
        <v>0</v>
      </c>
      <c r="H219" s="293"/>
      <c r="I219" s="293"/>
      <c r="J219" s="133"/>
      <c r="K219" s="175"/>
      <c r="L219" s="232">
        <f t="shared" ref="L219:L225" si="43">K219*E219</f>
        <v>0</v>
      </c>
      <c r="M219" s="233">
        <f t="shared" ref="M219:M225" si="44">IF($L$8&gt;=30000,K219*F219,0)</f>
        <v>0</v>
      </c>
      <c r="N219" s="233">
        <f t="shared" ref="N219:N225" si="45">IF($L$8&gt;=100000,K219*G219,0)</f>
        <v>0</v>
      </c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  <c r="Z219" s="155"/>
      <c r="AA219" s="155"/>
      <c r="AB219" s="155"/>
      <c r="AC219" s="155"/>
      <c r="AD219" s="155"/>
      <c r="AE219" s="155"/>
      <c r="AF219" s="155"/>
      <c r="AG219" s="155"/>
      <c r="AH219" s="155"/>
      <c r="AI219" s="155"/>
      <c r="AJ219" s="155"/>
      <c r="AK219" s="155"/>
      <c r="AL219" s="155"/>
      <c r="AM219" s="155"/>
      <c r="AN219" s="155"/>
      <c r="AO219" s="155"/>
    </row>
    <row r="220" spans="1:41" s="134" customFormat="1" ht="14.1" customHeight="1" outlineLevel="2">
      <c r="A220" s="172">
        <v>202037</v>
      </c>
      <c r="B220" s="285" t="s">
        <v>934</v>
      </c>
      <c r="C220" s="224" t="s">
        <v>2</v>
      </c>
      <c r="D220" s="296">
        <v>20</v>
      </c>
      <c r="E220" s="297">
        <v>0</v>
      </c>
      <c r="F220" s="161">
        <f t="shared" ref="F220:F225" si="46">E220/1.031</f>
        <v>0</v>
      </c>
      <c r="G220" s="161">
        <f t="shared" ref="G220:G225" si="47">F220/1.0204</f>
        <v>0</v>
      </c>
      <c r="H220" s="293"/>
      <c r="I220" s="293"/>
      <c r="J220" s="133"/>
      <c r="K220" s="16"/>
      <c r="L220" s="232">
        <f t="shared" si="43"/>
        <v>0</v>
      </c>
      <c r="M220" s="233">
        <f t="shared" si="44"/>
        <v>0</v>
      </c>
      <c r="N220" s="233">
        <f t="shared" si="45"/>
        <v>0</v>
      </c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55"/>
      <c r="AE220" s="155"/>
      <c r="AF220" s="155"/>
      <c r="AG220" s="155"/>
      <c r="AH220" s="155"/>
      <c r="AI220" s="155"/>
      <c r="AJ220" s="155"/>
      <c r="AK220" s="155"/>
      <c r="AL220" s="155"/>
      <c r="AM220" s="155"/>
      <c r="AN220" s="155"/>
      <c r="AO220" s="155"/>
    </row>
    <row r="221" spans="1:41" s="134" customFormat="1" ht="14.1" customHeight="1" outlineLevel="2">
      <c r="A221" s="172">
        <v>202038</v>
      </c>
      <c r="B221" s="285" t="s">
        <v>935</v>
      </c>
      <c r="C221" s="224" t="s">
        <v>2</v>
      </c>
      <c r="D221" s="296">
        <v>20</v>
      </c>
      <c r="E221" s="297">
        <v>0</v>
      </c>
      <c r="F221" s="161">
        <f t="shared" si="46"/>
        <v>0</v>
      </c>
      <c r="G221" s="161">
        <f t="shared" si="47"/>
        <v>0</v>
      </c>
      <c r="H221" s="293"/>
      <c r="I221" s="293"/>
      <c r="J221" s="133"/>
      <c r="K221" s="176"/>
      <c r="L221" s="232">
        <f>K221*E221</f>
        <v>0</v>
      </c>
      <c r="M221" s="233">
        <f>IF($L$8&gt;=30000,K221*F221,0)</f>
        <v>0</v>
      </c>
      <c r="N221" s="233">
        <f>IF($L$8&gt;=100000,K221*G221,0)</f>
        <v>0</v>
      </c>
      <c r="O221" s="155"/>
      <c r="P221" s="155"/>
      <c r="Q221" s="155"/>
      <c r="R221" s="155"/>
      <c r="S221" s="155"/>
      <c r="T221" s="155"/>
      <c r="U221" s="155"/>
      <c r="V221" s="155"/>
      <c r="W221" s="155"/>
      <c r="X221" s="155"/>
      <c r="Y221" s="155"/>
      <c r="Z221" s="155"/>
      <c r="AA221" s="155"/>
      <c r="AB221" s="155"/>
      <c r="AC221" s="155"/>
      <c r="AD221" s="155"/>
      <c r="AE221" s="155"/>
      <c r="AF221" s="155"/>
      <c r="AG221" s="155"/>
      <c r="AH221" s="155"/>
      <c r="AI221" s="155"/>
      <c r="AJ221" s="155"/>
      <c r="AK221" s="155"/>
      <c r="AL221" s="155"/>
      <c r="AM221" s="155"/>
      <c r="AN221" s="155"/>
      <c r="AO221" s="155"/>
    </row>
    <row r="222" spans="1:41" s="134" customFormat="1" ht="14.1" customHeight="1" outlineLevel="2">
      <c r="A222" s="172">
        <v>202039</v>
      </c>
      <c r="B222" s="285" t="s">
        <v>936</v>
      </c>
      <c r="C222" s="224" t="s">
        <v>2</v>
      </c>
      <c r="D222" s="296">
        <v>10</v>
      </c>
      <c r="E222" s="297">
        <v>0</v>
      </c>
      <c r="F222" s="161">
        <f t="shared" si="46"/>
        <v>0</v>
      </c>
      <c r="G222" s="161">
        <f t="shared" si="47"/>
        <v>0</v>
      </c>
      <c r="H222" s="293"/>
      <c r="I222" s="293"/>
      <c r="J222" s="133"/>
      <c r="K222" s="176"/>
      <c r="L222" s="232">
        <f>K222*E222</f>
        <v>0</v>
      </c>
      <c r="M222" s="233">
        <f>IF($L$8&gt;=30000,K222*F222,0)</f>
        <v>0</v>
      </c>
      <c r="N222" s="233">
        <f>IF($L$8&gt;=100000,K222*G222,0)</f>
        <v>0</v>
      </c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55"/>
      <c r="AJ222" s="155"/>
      <c r="AK222" s="155"/>
      <c r="AL222" s="155"/>
      <c r="AM222" s="155"/>
      <c r="AN222" s="155"/>
      <c r="AO222" s="155"/>
    </row>
    <row r="223" spans="1:41" s="134" customFormat="1" ht="14.1" customHeight="1" outlineLevel="2">
      <c r="A223" s="172">
        <v>202040</v>
      </c>
      <c r="B223" s="285" t="s">
        <v>937</v>
      </c>
      <c r="C223" s="224" t="s">
        <v>2</v>
      </c>
      <c r="D223" s="296">
        <v>10</v>
      </c>
      <c r="E223" s="297">
        <v>0</v>
      </c>
      <c r="F223" s="161">
        <f t="shared" si="46"/>
        <v>0</v>
      </c>
      <c r="G223" s="161">
        <f t="shared" si="47"/>
        <v>0</v>
      </c>
      <c r="H223" s="293"/>
      <c r="I223" s="293"/>
      <c r="J223" s="133"/>
      <c r="K223" s="176"/>
      <c r="L223" s="232">
        <f>K223*E223</f>
        <v>0</v>
      </c>
      <c r="M223" s="233">
        <f>IF($L$8&gt;=30000,K223*F223,0)</f>
        <v>0</v>
      </c>
      <c r="N223" s="233">
        <f>IF($L$8&gt;=100000,K223*G223,0)</f>
        <v>0</v>
      </c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55"/>
      <c r="AM223" s="155"/>
      <c r="AN223" s="155"/>
      <c r="AO223" s="155"/>
    </row>
    <row r="224" spans="1:41" s="134" customFormat="1" ht="14.1" customHeight="1" outlineLevel="2">
      <c r="A224" s="172">
        <v>202041</v>
      </c>
      <c r="B224" s="285" t="s">
        <v>938</v>
      </c>
      <c r="C224" s="224" t="s">
        <v>2</v>
      </c>
      <c r="D224" s="296">
        <v>10</v>
      </c>
      <c r="E224" s="297">
        <v>0</v>
      </c>
      <c r="F224" s="161">
        <f t="shared" si="46"/>
        <v>0</v>
      </c>
      <c r="G224" s="161">
        <f t="shared" si="47"/>
        <v>0</v>
      </c>
      <c r="H224" s="293"/>
      <c r="I224" s="293"/>
      <c r="J224" s="133"/>
      <c r="K224" s="176"/>
      <c r="L224" s="232">
        <f>K224*E224</f>
        <v>0</v>
      </c>
      <c r="M224" s="233">
        <f>IF($L$8&gt;=30000,K224*F224,0)</f>
        <v>0</v>
      </c>
      <c r="N224" s="233">
        <f>IF($L$8&gt;=100000,K224*G224,0)</f>
        <v>0</v>
      </c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55"/>
      <c r="AM224" s="155"/>
      <c r="AN224" s="155"/>
      <c r="AO224" s="155"/>
    </row>
    <row r="225" spans="1:41" s="134" customFormat="1" ht="14.1" customHeight="1" outlineLevel="2" thickBot="1">
      <c r="A225" s="172">
        <v>202042</v>
      </c>
      <c r="B225" s="285" t="s">
        <v>939</v>
      </c>
      <c r="C225" s="224" t="s">
        <v>2</v>
      </c>
      <c r="D225" s="296">
        <v>10</v>
      </c>
      <c r="E225" s="297">
        <v>0</v>
      </c>
      <c r="F225" s="161">
        <f t="shared" si="46"/>
        <v>0</v>
      </c>
      <c r="G225" s="161">
        <f t="shared" si="47"/>
        <v>0</v>
      </c>
      <c r="H225" s="293"/>
      <c r="I225" s="293"/>
      <c r="J225" s="133"/>
      <c r="K225" s="17"/>
      <c r="L225" s="232">
        <f t="shared" si="43"/>
        <v>0</v>
      </c>
      <c r="M225" s="233">
        <f t="shared" si="44"/>
        <v>0</v>
      </c>
      <c r="N225" s="233">
        <f t="shared" si="45"/>
        <v>0</v>
      </c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55"/>
      <c r="AM225" s="155"/>
      <c r="AN225" s="155"/>
      <c r="AO225" s="155"/>
    </row>
    <row r="226" spans="1:41" s="134" customFormat="1" ht="14.1" customHeight="1" outlineLevel="1" thickBot="1">
      <c r="A226" s="437" t="s">
        <v>847</v>
      </c>
      <c r="B226" s="437"/>
      <c r="C226" s="437"/>
      <c r="D226" s="437"/>
      <c r="E226" s="437"/>
      <c r="F226" s="437"/>
      <c r="G226" s="437"/>
      <c r="H226" s="437"/>
      <c r="I226" s="437"/>
      <c r="J226" s="133"/>
      <c r="K226" s="63"/>
      <c r="L226" s="63"/>
      <c r="M226" s="63"/>
      <c r="N226" s="63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  <c r="Z226" s="155"/>
      <c r="AA226" s="155"/>
      <c r="AB226" s="155"/>
      <c r="AC226" s="155"/>
      <c r="AD226" s="155"/>
      <c r="AE226" s="155"/>
      <c r="AF226" s="155"/>
      <c r="AG226" s="155"/>
      <c r="AH226" s="155"/>
      <c r="AI226" s="155"/>
      <c r="AJ226" s="155"/>
      <c r="AK226" s="155"/>
      <c r="AL226" s="155"/>
      <c r="AM226" s="155"/>
      <c r="AN226" s="155"/>
      <c r="AO226" s="155"/>
    </row>
    <row r="227" spans="1:41" s="134" customFormat="1" ht="14.1" customHeight="1" outlineLevel="2">
      <c r="A227" s="172">
        <v>202043</v>
      </c>
      <c r="B227" s="259" t="s">
        <v>909</v>
      </c>
      <c r="C227" s="168" t="s">
        <v>2</v>
      </c>
      <c r="D227" s="164">
        <v>20</v>
      </c>
      <c r="E227" s="166">
        <v>258</v>
      </c>
      <c r="F227" s="161">
        <f>E227/1.031</f>
        <v>250.24248302618818</v>
      </c>
      <c r="G227" s="161">
        <f>F227/1.0204</f>
        <v>245.23959528242668</v>
      </c>
      <c r="H227" s="271"/>
      <c r="I227" s="271"/>
      <c r="J227" s="133"/>
      <c r="K227" s="175"/>
      <c r="L227" s="232">
        <f>K227*E227</f>
        <v>0</v>
      </c>
      <c r="M227" s="233">
        <f>IF($L$8&gt;=30000,K227*F227,0)</f>
        <v>0</v>
      </c>
      <c r="N227" s="233">
        <f>IF($L$8&gt;=100000,K227*G227,0)</f>
        <v>0</v>
      </c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55"/>
      <c r="AE227" s="155"/>
      <c r="AF227" s="155"/>
      <c r="AG227" s="155"/>
      <c r="AH227" s="155"/>
      <c r="AI227" s="155"/>
      <c r="AJ227" s="155"/>
      <c r="AK227" s="155"/>
      <c r="AL227" s="155"/>
      <c r="AM227" s="155"/>
      <c r="AN227" s="155"/>
      <c r="AO227" s="155"/>
    </row>
    <row r="228" spans="1:41" s="134" customFormat="1" ht="14.1" customHeight="1" outlineLevel="2">
      <c r="A228" s="172">
        <v>202044</v>
      </c>
      <c r="B228" s="259" t="s">
        <v>910</v>
      </c>
      <c r="C228" s="168" t="s">
        <v>2</v>
      </c>
      <c r="D228" s="164">
        <v>30</v>
      </c>
      <c r="E228" s="166">
        <v>256</v>
      </c>
      <c r="F228" s="161">
        <f t="shared" ref="F228:F290" si="48">E228/1.031</f>
        <v>248.30261881668287</v>
      </c>
      <c r="G228" s="161">
        <f t="shared" ref="G228:G290" si="49">F228/1.0204</f>
        <v>243.33851314845441</v>
      </c>
      <c r="H228" s="271"/>
      <c r="I228" s="271"/>
      <c r="J228" s="133"/>
      <c r="K228" s="16"/>
      <c r="L228" s="232">
        <f>K228*E228</f>
        <v>0</v>
      </c>
      <c r="M228" s="233">
        <f>IF($L$8&gt;=30000,K228*F228,0)</f>
        <v>0</v>
      </c>
      <c r="N228" s="233">
        <f>IF($L$8&gt;=100000,K228*G228,0)</f>
        <v>0</v>
      </c>
      <c r="O228" s="155"/>
      <c r="P228" s="155"/>
      <c r="Q228" s="155"/>
      <c r="R228" s="155"/>
      <c r="S228" s="155"/>
      <c r="T228" s="155"/>
      <c r="U228" s="155"/>
      <c r="V228" s="155"/>
      <c r="W228" s="155"/>
      <c r="X228" s="155"/>
      <c r="Y228" s="155"/>
      <c r="Z228" s="155"/>
      <c r="AA228" s="155"/>
      <c r="AB228" s="155"/>
      <c r="AC228" s="155"/>
      <c r="AD228" s="155"/>
      <c r="AE228" s="155"/>
      <c r="AF228" s="155"/>
      <c r="AG228" s="155"/>
      <c r="AH228" s="155"/>
      <c r="AI228" s="155"/>
      <c r="AJ228" s="155"/>
      <c r="AK228" s="155"/>
      <c r="AL228" s="155"/>
      <c r="AM228" s="155"/>
      <c r="AN228" s="155"/>
      <c r="AO228" s="155"/>
    </row>
    <row r="229" spans="1:41" s="134" customFormat="1" ht="14.1" customHeight="1" outlineLevel="2">
      <c r="A229" s="172">
        <v>202045</v>
      </c>
      <c r="B229" s="259" t="s">
        <v>911</v>
      </c>
      <c r="C229" s="168" t="s">
        <v>2</v>
      </c>
      <c r="D229" s="164">
        <v>30</v>
      </c>
      <c r="E229" s="166">
        <v>171</v>
      </c>
      <c r="F229" s="161">
        <f t="shared" si="48"/>
        <v>165.85838991270612</v>
      </c>
      <c r="G229" s="161">
        <f t="shared" si="49"/>
        <v>162.54252245463164</v>
      </c>
      <c r="H229" s="271"/>
      <c r="I229" s="271"/>
      <c r="J229" s="133"/>
      <c r="K229" s="16"/>
      <c r="L229" s="232">
        <f>K229*E229</f>
        <v>0</v>
      </c>
      <c r="M229" s="233">
        <f>IF($L$8&gt;=30000,K229*F229,0)</f>
        <v>0</v>
      </c>
      <c r="N229" s="233">
        <f>IF($L$8&gt;=100000,K229*G229,0)</f>
        <v>0</v>
      </c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F229" s="155"/>
      <c r="AG229" s="155"/>
      <c r="AH229" s="155"/>
      <c r="AI229" s="155"/>
      <c r="AJ229" s="155"/>
      <c r="AK229" s="155"/>
      <c r="AL229" s="155"/>
      <c r="AM229" s="155"/>
      <c r="AN229" s="155"/>
      <c r="AO229" s="155"/>
    </row>
    <row r="230" spans="1:41" ht="12.75" customHeight="1" outlineLevel="2">
      <c r="A230" s="172">
        <v>202046</v>
      </c>
      <c r="B230" s="259" t="s">
        <v>848</v>
      </c>
      <c r="C230" s="168" t="s">
        <v>2</v>
      </c>
      <c r="D230" s="164">
        <v>15</v>
      </c>
      <c r="E230" s="166">
        <v>465</v>
      </c>
      <c r="F230" s="161">
        <f t="shared" si="48"/>
        <v>451.01842870999036</v>
      </c>
      <c r="G230" s="161">
        <f t="shared" si="49"/>
        <v>442.00159614855977</v>
      </c>
      <c r="H230" s="280"/>
      <c r="I230" s="280"/>
      <c r="J230" s="281"/>
      <c r="K230" s="94"/>
      <c r="L230" s="232">
        <f>K230*E230</f>
        <v>0</v>
      </c>
      <c r="M230" s="233">
        <f>IF($L$8&gt;=30000,K230*F230,0)</f>
        <v>0</v>
      </c>
      <c r="N230" s="233">
        <f>IF($L$8&gt;=100000,K230*G230,0)</f>
        <v>0</v>
      </c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5"/>
      <c r="AK230" s="155"/>
      <c r="AL230" s="155"/>
      <c r="AM230" s="155"/>
      <c r="AN230" s="155"/>
      <c r="AO230" s="155"/>
    </row>
    <row r="231" spans="1:41" ht="12.75" customHeight="1" outlineLevel="2">
      <c r="A231" s="172">
        <v>202047</v>
      </c>
      <c r="B231" s="259" t="s">
        <v>849</v>
      </c>
      <c r="C231" s="168" t="s">
        <v>2</v>
      </c>
      <c r="D231" s="164">
        <v>15</v>
      </c>
      <c r="E231" s="166">
        <v>465</v>
      </c>
      <c r="F231" s="161">
        <f t="shared" si="48"/>
        <v>451.01842870999036</v>
      </c>
      <c r="G231" s="161">
        <f t="shared" si="49"/>
        <v>442.00159614855977</v>
      </c>
      <c r="H231" s="280"/>
      <c r="I231" s="280"/>
      <c r="J231" s="281"/>
      <c r="K231" s="16"/>
      <c r="L231" s="232">
        <f t="shared" ref="L231:L242" si="50">K231*E231</f>
        <v>0</v>
      </c>
      <c r="M231" s="233">
        <f t="shared" ref="M231:M242" si="51">IF($L$8&gt;=30000,K231*F231,0)</f>
        <v>0</v>
      </c>
      <c r="N231" s="233">
        <f t="shared" ref="N231:N242" si="52">IF($L$8&gt;=100000,K231*G231,0)</f>
        <v>0</v>
      </c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</row>
    <row r="232" spans="1:41" ht="12.75" customHeight="1" outlineLevel="2">
      <c r="A232" s="172">
        <v>202048</v>
      </c>
      <c r="B232" s="259" t="s">
        <v>850</v>
      </c>
      <c r="C232" s="168" t="s">
        <v>2</v>
      </c>
      <c r="D232" s="164">
        <v>15</v>
      </c>
      <c r="E232" s="166">
        <v>465</v>
      </c>
      <c r="F232" s="161">
        <f t="shared" si="48"/>
        <v>451.01842870999036</v>
      </c>
      <c r="G232" s="161">
        <f t="shared" si="49"/>
        <v>442.00159614855977</v>
      </c>
      <c r="H232" s="280"/>
      <c r="I232" s="280"/>
      <c r="J232" s="281"/>
      <c r="K232" s="16"/>
      <c r="L232" s="232">
        <f t="shared" si="50"/>
        <v>0</v>
      </c>
      <c r="M232" s="233">
        <f t="shared" si="51"/>
        <v>0</v>
      </c>
      <c r="N232" s="233">
        <f t="shared" si="52"/>
        <v>0</v>
      </c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N232" s="155"/>
      <c r="AO232" s="155"/>
    </row>
    <row r="233" spans="1:41" ht="12.75" customHeight="1" outlineLevel="2">
      <c r="A233" s="172">
        <v>202049</v>
      </c>
      <c r="B233" s="259" t="s">
        <v>851</v>
      </c>
      <c r="C233" s="168" t="s">
        <v>2</v>
      </c>
      <c r="D233" s="164">
        <v>15</v>
      </c>
      <c r="E233" s="166">
        <v>500</v>
      </c>
      <c r="F233" s="161">
        <f t="shared" si="48"/>
        <v>484.96605237633372</v>
      </c>
      <c r="G233" s="161">
        <f t="shared" si="49"/>
        <v>475.27053349307499</v>
      </c>
      <c r="H233" s="280"/>
      <c r="I233" s="280"/>
      <c r="J233" s="281"/>
      <c r="K233" s="16"/>
      <c r="L233" s="232">
        <f t="shared" si="50"/>
        <v>0</v>
      </c>
      <c r="M233" s="233">
        <f t="shared" si="51"/>
        <v>0</v>
      </c>
      <c r="N233" s="233">
        <f t="shared" si="52"/>
        <v>0</v>
      </c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155"/>
      <c r="AJ233" s="155"/>
      <c r="AK233" s="155"/>
      <c r="AL233" s="155"/>
      <c r="AM233" s="155"/>
      <c r="AN233" s="155"/>
      <c r="AO233" s="155"/>
    </row>
    <row r="234" spans="1:41" ht="12.75" customHeight="1" outlineLevel="2">
      <c r="A234" s="172">
        <v>202050</v>
      </c>
      <c r="B234" s="259" t="s">
        <v>852</v>
      </c>
      <c r="C234" s="168" t="s">
        <v>2</v>
      </c>
      <c r="D234" s="164">
        <v>15</v>
      </c>
      <c r="E234" s="166">
        <v>465</v>
      </c>
      <c r="F234" s="161">
        <f t="shared" si="48"/>
        <v>451.01842870999036</v>
      </c>
      <c r="G234" s="161">
        <f t="shared" si="49"/>
        <v>442.00159614855977</v>
      </c>
      <c r="H234" s="280"/>
      <c r="I234" s="280"/>
      <c r="J234" s="281"/>
      <c r="K234" s="16"/>
      <c r="L234" s="232">
        <f t="shared" si="50"/>
        <v>0</v>
      </c>
      <c r="M234" s="233">
        <f t="shared" si="51"/>
        <v>0</v>
      </c>
      <c r="N234" s="233">
        <f t="shared" si="52"/>
        <v>0</v>
      </c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55"/>
      <c r="AJ234" s="155"/>
      <c r="AK234" s="155"/>
      <c r="AL234" s="155"/>
      <c r="AM234" s="155"/>
      <c r="AN234" s="155"/>
      <c r="AO234" s="155"/>
    </row>
    <row r="235" spans="1:41" ht="12.75" customHeight="1" outlineLevel="2">
      <c r="A235" s="172">
        <v>202051</v>
      </c>
      <c r="B235" s="259" t="s">
        <v>903</v>
      </c>
      <c r="C235" s="168" t="s">
        <v>2</v>
      </c>
      <c r="D235" s="164">
        <v>15</v>
      </c>
      <c r="E235" s="166">
        <v>465</v>
      </c>
      <c r="F235" s="161">
        <f t="shared" si="48"/>
        <v>451.01842870999036</v>
      </c>
      <c r="G235" s="161">
        <f t="shared" si="49"/>
        <v>442.00159614855977</v>
      </c>
      <c r="H235" s="280"/>
      <c r="I235" s="280"/>
      <c r="J235" s="281"/>
      <c r="K235" s="16"/>
      <c r="L235" s="232">
        <f t="shared" si="50"/>
        <v>0</v>
      </c>
      <c r="M235" s="233">
        <f t="shared" si="51"/>
        <v>0</v>
      </c>
      <c r="N235" s="233">
        <f t="shared" si="52"/>
        <v>0</v>
      </c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55"/>
      <c r="AE235" s="155"/>
      <c r="AF235" s="155"/>
      <c r="AG235" s="155"/>
      <c r="AH235" s="155"/>
      <c r="AI235" s="155"/>
      <c r="AJ235" s="155"/>
      <c r="AK235" s="155"/>
      <c r="AL235" s="155"/>
      <c r="AM235" s="155"/>
      <c r="AN235" s="155"/>
      <c r="AO235" s="155"/>
    </row>
    <row r="236" spans="1:41" ht="12.75" customHeight="1" outlineLevel="2">
      <c r="A236" s="172">
        <v>202052</v>
      </c>
      <c r="B236" s="259" t="s">
        <v>853</v>
      </c>
      <c r="C236" s="168" t="s">
        <v>2</v>
      </c>
      <c r="D236" s="164">
        <v>15</v>
      </c>
      <c r="E236" s="166">
        <v>500</v>
      </c>
      <c r="F236" s="161">
        <f t="shared" si="48"/>
        <v>484.96605237633372</v>
      </c>
      <c r="G236" s="161">
        <f t="shared" si="49"/>
        <v>475.27053349307499</v>
      </c>
      <c r="H236" s="280"/>
      <c r="I236" s="280"/>
      <c r="J236" s="281"/>
      <c r="K236" s="16"/>
      <c r="L236" s="232">
        <f t="shared" si="50"/>
        <v>0</v>
      </c>
      <c r="M236" s="233">
        <f t="shared" si="51"/>
        <v>0</v>
      </c>
      <c r="N236" s="233">
        <f t="shared" si="52"/>
        <v>0</v>
      </c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  <c r="AF236" s="155"/>
      <c r="AG236" s="155"/>
      <c r="AH236" s="155"/>
      <c r="AI236" s="155"/>
      <c r="AJ236" s="155"/>
      <c r="AK236" s="155"/>
      <c r="AL236" s="155"/>
      <c r="AM236" s="155"/>
      <c r="AN236" s="155"/>
      <c r="AO236" s="155"/>
    </row>
    <row r="237" spans="1:41" ht="12.75" customHeight="1" outlineLevel="2">
      <c r="A237" s="172">
        <v>202053</v>
      </c>
      <c r="B237" s="259" t="s">
        <v>854</v>
      </c>
      <c r="C237" s="168" t="s">
        <v>2</v>
      </c>
      <c r="D237" s="164">
        <v>15</v>
      </c>
      <c r="E237" s="166">
        <v>465</v>
      </c>
      <c r="F237" s="161">
        <f t="shared" si="48"/>
        <v>451.01842870999036</v>
      </c>
      <c r="G237" s="161">
        <f t="shared" si="49"/>
        <v>442.00159614855977</v>
      </c>
      <c r="H237" s="280"/>
      <c r="I237" s="280"/>
      <c r="J237" s="281"/>
      <c r="K237" s="16"/>
      <c r="L237" s="232">
        <f t="shared" si="50"/>
        <v>0</v>
      </c>
      <c r="M237" s="233">
        <f t="shared" si="51"/>
        <v>0</v>
      </c>
      <c r="N237" s="233">
        <f t="shared" si="52"/>
        <v>0</v>
      </c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N237" s="155"/>
      <c r="AO237" s="155"/>
    </row>
    <row r="238" spans="1:41" ht="12.75" customHeight="1" outlineLevel="2">
      <c r="A238" s="172">
        <v>202054</v>
      </c>
      <c r="B238" s="259" t="s">
        <v>855</v>
      </c>
      <c r="C238" s="168" t="s">
        <v>2</v>
      </c>
      <c r="D238" s="164">
        <v>15</v>
      </c>
      <c r="E238" s="166">
        <v>465</v>
      </c>
      <c r="F238" s="161">
        <f t="shared" si="48"/>
        <v>451.01842870999036</v>
      </c>
      <c r="G238" s="161">
        <f t="shared" si="49"/>
        <v>442.00159614855977</v>
      </c>
      <c r="H238" s="280"/>
      <c r="I238" s="280"/>
      <c r="J238" s="281"/>
      <c r="K238" s="16"/>
      <c r="L238" s="232">
        <f t="shared" si="50"/>
        <v>0</v>
      </c>
      <c r="M238" s="233">
        <f t="shared" si="51"/>
        <v>0</v>
      </c>
      <c r="N238" s="233">
        <f t="shared" si="52"/>
        <v>0</v>
      </c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  <c r="AF238" s="155"/>
      <c r="AG238" s="155"/>
      <c r="AH238" s="155"/>
      <c r="AI238" s="155"/>
      <c r="AJ238" s="155"/>
      <c r="AK238" s="155"/>
      <c r="AL238" s="155"/>
      <c r="AM238" s="155"/>
      <c r="AN238" s="155"/>
      <c r="AO238" s="155"/>
    </row>
    <row r="239" spans="1:41" ht="12.75" customHeight="1" outlineLevel="2">
      <c r="A239" s="172">
        <v>202055</v>
      </c>
      <c r="B239" s="259" t="s">
        <v>856</v>
      </c>
      <c r="C239" s="168" t="s">
        <v>2</v>
      </c>
      <c r="D239" s="164">
        <v>15</v>
      </c>
      <c r="E239" s="166">
        <v>465</v>
      </c>
      <c r="F239" s="161">
        <f t="shared" si="48"/>
        <v>451.01842870999036</v>
      </c>
      <c r="G239" s="161">
        <f t="shared" si="49"/>
        <v>442.00159614855977</v>
      </c>
      <c r="H239" s="280"/>
      <c r="I239" s="280"/>
      <c r="J239" s="281"/>
      <c r="K239" s="16"/>
      <c r="L239" s="232">
        <f t="shared" si="50"/>
        <v>0</v>
      </c>
      <c r="M239" s="233">
        <f t="shared" si="51"/>
        <v>0</v>
      </c>
      <c r="N239" s="233">
        <f t="shared" si="52"/>
        <v>0</v>
      </c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  <c r="AF239" s="155"/>
      <c r="AG239" s="155"/>
      <c r="AH239" s="155"/>
      <c r="AI239" s="155"/>
      <c r="AJ239" s="155"/>
      <c r="AK239" s="155"/>
      <c r="AL239" s="155"/>
      <c r="AM239" s="155"/>
      <c r="AN239" s="155"/>
      <c r="AO239" s="155"/>
    </row>
    <row r="240" spans="1:41" ht="12.75" customHeight="1" outlineLevel="2">
      <c r="A240" s="172">
        <v>202056</v>
      </c>
      <c r="B240" s="259" t="s">
        <v>857</v>
      </c>
      <c r="C240" s="168" t="s">
        <v>2</v>
      </c>
      <c r="D240" s="164">
        <v>15</v>
      </c>
      <c r="E240" s="166">
        <v>465</v>
      </c>
      <c r="F240" s="161">
        <f t="shared" si="48"/>
        <v>451.01842870999036</v>
      </c>
      <c r="G240" s="161">
        <f t="shared" si="49"/>
        <v>442.00159614855977</v>
      </c>
      <c r="H240" s="280"/>
      <c r="I240" s="280"/>
      <c r="J240" s="281"/>
      <c r="K240" s="16"/>
      <c r="L240" s="232">
        <f t="shared" si="50"/>
        <v>0</v>
      </c>
      <c r="M240" s="233">
        <f t="shared" si="51"/>
        <v>0</v>
      </c>
      <c r="N240" s="233">
        <f t="shared" si="52"/>
        <v>0</v>
      </c>
      <c r="O240" s="155"/>
      <c r="P240" s="155"/>
      <c r="Q240" s="155"/>
      <c r="R240" s="155"/>
      <c r="S240" s="155"/>
      <c r="T240" s="155"/>
      <c r="U240" s="155"/>
      <c r="V240" s="155"/>
      <c r="W240" s="155"/>
      <c r="X240" s="155"/>
      <c r="Y240" s="155"/>
      <c r="Z240" s="155"/>
      <c r="AA240" s="155"/>
      <c r="AB240" s="155"/>
      <c r="AC240" s="155"/>
      <c r="AD240" s="155"/>
      <c r="AE240" s="155"/>
      <c r="AF240" s="155"/>
      <c r="AG240" s="155"/>
      <c r="AH240" s="155"/>
      <c r="AI240" s="155"/>
      <c r="AJ240" s="155"/>
      <c r="AK240" s="155"/>
      <c r="AL240" s="155"/>
      <c r="AM240" s="155"/>
      <c r="AN240" s="155"/>
      <c r="AO240" s="155"/>
    </row>
    <row r="241" spans="1:41" ht="12.75" customHeight="1" outlineLevel="2">
      <c r="A241" s="172">
        <v>202057</v>
      </c>
      <c r="B241" s="259" t="s">
        <v>858</v>
      </c>
      <c r="C241" s="168" t="s">
        <v>2</v>
      </c>
      <c r="D241" s="164">
        <v>15</v>
      </c>
      <c r="E241" s="166">
        <v>465</v>
      </c>
      <c r="F241" s="161">
        <f t="shared" si="48"/>
        <v>451.01842870999036</v>
      </c>
      <c r="G241" s="161">
        <f t="shared" si="49"/>
        <v>442.00159614855977</v>
      </c>
      <c r="H241" s="280"/>
      <c r="I241" s="280"/>
      <c r="J241" s="281"/>
      <c r="K241" s="16"/>
      <c r="L241" s="232">
        <f t="shared" si="50"/>
        <v>0</v>
      </c>
      <c r="M241" s="233">
        <f t="shared" si="51"/>
        <v>0</v>
      </c>
      <c r="N241" s="233">
        <f t="shared" si="52"/>
        <v>0</v>
      </c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5"/>
      <c r="AK241" s="155"/>
      <c r="AL241" s="155"/>
      <c r="AM241" s="155"/>
      <c r="AN241" s="155"/>
      <c r="AO241" s="155"/>
    </row>
    <row r="242" spans="1:41" ht="12.75" customHeight="1" outlineLevel="2">
      <c r="A242" s="172">
        <v>202058</v>
      </c>
      <c r="B242" s="259" t="s">
        <v>859</v>
      </c>
      <c r="C242" s="168" t="s">
        <v>2</v>
      </c>
      <c r="D242" s="164">
        <v>15</v>
      </c>
      <c r="E242" s="166">
        <v>465</v>
      </c>
      <c r="F242" s="161">
        <f t="shared" si="48"/>
        <v>451.01842870999036</v>
      </c>
      <c r="G242" s="161">
        <f t="shared" si="49"/>
        <v>442.00159614855977</v>
      </c>
      <c r="H242" s="280"/>
      <c r="I242" s="280"/>
      <c r="J242" s="281"/>
      <c r="K242" s="16"/>
      <c r="L242" s="232">
        <f t="shared" si="50"/>
        <v>0</v>
      </c>
      <c r="M242" s="233">
        <f t="shared" si="51"/>
        <v>0</v>
      </c>
      <c r="N242" s="233">
        <f t="shared" si="52"/>
        <v>0</v>
      </c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5"/>
      <c r="AK242" s="155"/>
      <c r="AL242" s="155"/>
      <c r="AM242" s="155"/>
      <c r="AN242" s="155"/>
      <c r="AO242" s="155"/>
    </row>
    <row r="243" spans="1:41" ht="12.75" customHeight="1" outlineLevel="2">
      <c r="A243" s="172">
        <v>202059</v>
      </c>
      <c r="B243" s="259" t="s">
        <v>860</v>
      </c>
      <c r="C243" s="168" t="s">
        <v>2</v>
      </c>
      <c r="D243" s="164">
        <v>15</v>
      </c>
      <c r="E243" s="166">
        <v>465</v>
      </c>
      <c r="F243" s="161">
        <f t="shared" si="48"/>
        <v>451.01842870999036</v>
      </c>
      <c r="G243" s="161">
        <f t="shared" si="49"/>
        <v>442.00159614855977</v>
      </c>
      <c r="H243" s="280"/>
      <c r="I243" s="280"/>
      <c r="J243" s="281"/>
      <c r="K243" s="16"/>
      <c r="L243" s="232">
        <f t="shared" ref="L243:L290" si="53">K243*E243</f>
        <v>0</v>
      </c>
      <c r="M243" s="233">
        <f t="shared" ref="M243:M290" si="54">IF($L$8&gt;=30000,K243*F243,0)</f>
        <v>0</v>
      </c>
      <c r="N243" s="233">
        <f t="shared" ref="N243:N290" si="55">IF($L$8&gt;=100000,K243*G243,0)</f>
        <v>0</v>
      </c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N243" s="155"/>
      <c r="AO243" s="155"/>
    </row>
    <row r="244" spans="1:41" s="134" customFormat="1" ht="14.1" customHeight="1" outlineLevel="2">
      <c r="A244" s="172">
        <v>202060</v>
      </c>
      <c r="B244" s="259" t="s">
        <v>861</v>
      </c>
      <c r="C244" s="168" t="s">
        <v>2</v>
      </c>
      <c r="D244" s="164">
        <v>15</v>
      </c>
      <c r="E244" s="166">
        <v>465</v>
      </c>
      <c r="F244" s="161">
        <f t="shared" si="48"/>
        <v>451.01842870999036</v>
      </c>
      <c r="G244" s="161">
        <f t="shared" si="49"/>
        <v>442.00159614855977</v>
      </c>
      <c r="H244" s="280"/>
      <c r="I244" s="280"/>
      <c r="J244" s="281"/>
      <c r="K244" s="16"/>
      <c r="L244" s="232">
        <f t="shared" si="53"/>
        <v>0</v>
      </c>
      <c r="M244" s="233">
        <f t="shared" si="54"/>
        <v>0</v>
      </c>
      <c r="N244" s="233">
        <f t="shared" si="55"/>
        <v>0</v>
      </c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N244" s="155"/>
      <c r="AO244" s="155"/>
    </row>
    <row r="245" spans="1:41" ht="12.75" customHeight="1" outlineLevel="2">
      <c r="A245" s="172">
        <v>202061</v>
      </c>
      <c r="B245" s="259" t="s">
        <v>862</v>
      </c>
      <c r="C245" s="168" t="s">
        <v>2</v>
      </c>
      <c r="D245" s="164">
        <v>15</v>
      </c>
      <c r="E245" s="166">
        <v>465</v>
      </c>
      <c r="F245" s="161">
        <f t="shared" si="48"/>
        <v>451.01842870999036</v>
      </c>
      <c r="G245" s="161">
        <f t="shared" si="49"/>
        <v>442.00159614855977</v>
      </c>
      <c r="H245" s="280"/>
      <c r="I245" s="280"/>
      <c r="J245" s="281"/>
      <c r="K245" s="16"/>
      <c r="L245" s="232">
        <f t="shared" si="53"/>
        <v>0</v>
      </c>
      <c r="M245" s="233">
        <f t="shared" si="54"/>
        <v>0</v>
      </c>
      <c r="N245" s="233">
        <f t="shared" si="55"/>
        <v>0</v>
      </c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5"/>
      <c r="AK245" s="155"/>
      <c r="AL245" s="155"/>
      <c r="AM245" s="155"/>
      <c r="AN245" s="155"/>
      <c r="AO245" s="155"/>
    </row>
    <row r="246" spans="1:41" ht="12.75" customHeight="1" outlineLevel="2">
      <c r="A246" s="172">
        <v>202062</v>
      </c>
      <c r="B246" s="259" t="s">
        <v>863</v>
      </c>
      <c r="C246" s="168" t="s">
        <v>2</v>
      </c>
      <c r="D246" s="164">
        <v>15</v>
      </c>
      <c r="E246" s="166">
        <v>450</v>
      </c>
      <c r="F246" s="161">
        <f t="shared" si="48"/>
        <v>436.46944713870033</v>
      </c>
      <c r="G246" s="161">
        <f t="shared" si="49"/>
        <v>427.7434801437675</v>
      </c>
      <c r="H246" s="280"/>
      <c r="I246" s="280"/>
      <c r="J246" s="281"/>
      <c r="K246" s="16"/>
      <c r="L246" s="232">
        <f t="shared" si="53"/>
        <v>0</v>
      </c>
      <c r="M246" s="233">
        <f t="shared" si="54"/>
        <v>0</v>
      </c>
      <c r="N246" s="233">
        <f t="shared" si="55"/>
        <v>0</v>
      </c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L246" s="155"/>
      <c r="AM246" s="155"/>
      <c r="AN246" s="155"/>
      <c r="AO246" s="155"/>
    </row>
    <row r="247" spans="1:41" ht="12.75" customHeight="1" outlineLevel="2">
      <c r="A247" s="172">
        <v>202063</v>
      </c>
      <c r="B247" s="259" t="s">
        <v>864</v>
      </c>
      <c r="C247" s="168" t="s">
        <v>2</v>
      </c>
      <c r="D247" s="164">
        <v>15</v>
      </c>
      <c r="E247" s="166">
        <v>450</v>
      </c>
      <c r="F247" s="161">
        <f t="shared" si="48"/>
        <v>436.46944713870033</v>
      </c>
      <c r="G247" s="161">
        <f t="shared" si="49"/>
        <v>427.7434801437675</v>
      </c>
      <c r="H247" s="280"/>
      <c r="I247" s="280"/>
      <c r="J247" s="281"/>
      <c r="K247" s="16"/>
      <c r="L247" s="232">
        <f t="shared" si="53"/>
        <v>0</v>
      </c>
      <c r="M247" s="233">
        <f t="shared" si="54"/>
        <v>0</v>
      </c>
      <c r="N247" s="233">
        <f t="shared" si="55"/>
        <v>0</v>
      </c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5"/>
      <c r="AK247" s="155"/>
      <c r="AL247" s="155"/>
      <c r="AM247" s="155"/>
      <c r="AN247" s="155"/>
      <c r="AO247" s="155"/>
    </row>
    <row r="248" spans="1:41" ht="12.75" customHeight="1" outlineLevel="2">
      <c r="A248" s="172">
        <v>202064</v>
      </c>
      <c r="B248" s="259" t="s">
        <v>865</v>
      </c>
      <c r="C248" s="168" t="s">
        <v>2</v>
      </c>
      <c r="D248" s="164">
        <v>15</v>
      </c>
      <c r="E248" s="166">
        <v>450</v>
      </c>
      <c r="F248" s="161">
        <f t="shared" si="48"/>
        <v>436.46944713870033</v>
      </c>
      <c r="G248" s="161">
        <f t="shared" si="49"/>
        <v>427.7434801437675</v>
      </c>
      <c r="H248" s="280"/>
      <c r="I248" s="280"/>
      <c r="J248" s="281"/>
      <c r="K248" s="16"/>
      <c r="L248" s="232">
        <f t="shared" si="53"/>
        <v>0</v>
      </c>
      <c r="M248" s="233">
        <f t="shared" si="54"/>
        <v>0</v>
      </c>
      <c r="N248" s="233">
        <f t="shared" si="55"/>
        <v>0</v>
      </c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5"/>
      <c r="AK248" s="155"/>
      <c r="AL248" s="155"/>
      <c r="AM248" s="155"/>
      <c r="AN248" s="155"/>
      <c r="AO248" s="155"/>
    </row>
    <row r="249" spans="1:41" ht="12.75" customHeight="1" outlineLevel="2">
      <c r="A249" s="172">
        <v>202065</v>
      </c>
      <c r="B249" s="259" t="s">
        <v>866</v>
      </c>
      <c r="C249" s="168" t="s">
        <v>2</v>
      </c>
      <c r="D249" s="164">
        <v>15</v>
      </c>
      <c r="E249" s="166">
        <v>450</v>
      </c>
      <c r="F249" s="161">
        <f t="shared" si="48"/>
        <v>436.46944713870033</v>
      </c>
      <c r="G249" s="161">
        <f t="shared" si="49"/>
        <v>427.7434801437675</v>
      </c>
      <c r="H249" s="280"/>
      <c r="I249" s="280"/>
      <c r="J249" s="281"/>
      <c r="K249" s="16"/>
      <c r="L249" s="232">
        <f t="shared" si="53"/>
        <v>0</v>
      </c>
      <c r="M249" s="233">
        <f t="shared" si="54"/>
        <v>0</v>
      </c>
      <c r="N249" s="233">
        <f t="shared" si="55"/>
        <v>0</v>
      </c>
      <c r="O249" s="155"/>
      <c r="P249" s="155"/>
      <c r="Q249" s="155"/>
      <c r="R249" s="155"/>
      <c r="S249" s="155"/>
      <c r="T249" s="155"/>
      <c r="U249" s="155"/>
      <c r="V249" s="155"/>
      <c r="W249" s="155"/>
      <c r="X249" s="155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N249" s="155"/>
      <c r="AO249" s="155"/>
    </row>
    <row r="250" spans="1:41" ht="12.75" customHeight="1" outlineLevel="2">
      <c r="A250" s="172">
        <v>202066</v>
      </c>
      <c r="B250" s="259" t="s">
        <v>867</v>
      </c>
      <c r="C250" s="168" t="s">
        <v>2</v>
      </c>
      <c r="D250" s="164">
        <v>15</v>
      </c>
      <c r="E250" s="166">
        <v>450</v>
      </c>
      <c r="F250" s="161">
        <f t="shared" si="48"/>
        <v>436.46944713870033</v>
      </c>
      <c r="G250" s="161">
        <f t="shared" si="49"/>
        <v>427.7434801437675</v>
      </c>
      <c r="H250" s="280"/>
      <c r="I250" s="280"/>
      <c r="J250" s="281"/>
      <c r="K250" s="16"/>
      <c r="L250" s="232">
        <f t="shared" si="53"/>
        <v>0</v>
      </c>
      <c r="M250" s="233">
        <f t="shared" si="54"/>
        <v>0</v>
      </c>
      <c r="N250" s="233">
        <f t="shared" si="55"/>
        <v>0</v>
      </c>
      <c r="O250" s="155"/>
      <c r="P250" s="155"/>
      <c r="Q250" s="155"/>
      <c r="R250" s="155"/>
      <c r="S250" s="155"/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55"/>
      <c r="AM250" s="155"/>
      <c r="AN250" s="155"/>
      <c r="AO250" s="155"/>
    </row>
    <row r="251" spans="1:41" ht="12.75" customHeight="1" outlineLevel="2">
      <c r="A251" s="172">
        <v>202067</v>
      </c>
      <c r="B251" s="259" t="s">
        <v>868</v>
      </c>
      <c r="C251" s="168" t="s">
        <v>2</v>
      </c>
      <c r="D251" s="164">
        <v>15</v>
      </c>
      <c r="E251" s="166">
        <v>450</v>
      </c>
      <c r="F251" s="161">
        <f t="shared" si="48"/>
        <v>436.46944713870033</v>
      </c>
      <c r="G251" s="161">
        <f t="shared" si="49"/>
        <v>427.7434801437675</v>
      </c>
      <c r="H251" s="280"/>
      <c r="I251" s="280"/>
      <c r="J251" s="281"/>
      <c r="K251" s="16"/>
      <c r="L251" s="232">
        <f t="shared" si="53"/>
        <v>0</v>
      </c>
      <c r="M251" s="233">
        <f t="shared" si="54"/>
        <v>0</v>
      </c>
      <c r="N251" s="233">
        <f t="shared" si="55"/>
        <v>0</v>
      </c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55"/>
      <c r="AM251" s="155"/>
      <c r="AN251" s="155"/>
      <c r="AO251" s="155"/>
    </row>
    <row r="252" spans="1:41" ht="12.75" customHeight="1" outlineLevel="2">
      <c r="A252" s="172">
        <v>202068</v>
      </c>
      <c r="B252" s="259" t="s">
        <v>869</v>
      </c>
      <c r="C252" s="168" t="s">
        <v>2</v>
      </c>
      <c r="D252" s="164">
        <v>15</v>
      </c>
      <c r="E252" s="166">
        <v>450</v>
      </c>
      <c r="F252" s="161">
        <f t="shared" si="48"/>
        <v>436.46944713870033</v>
      </c>
      <c r="G252" s="161">
        <f t="shared" si="49"/>
        <v>427.7434801437675</v>
      </c>
      <c r="H252" s="298"/>
      <c r="I252" s="298"/>
      <c r="J252" s="134"/>
      <c r="K252" s="16"/>
      <c r="L252" s="232">
        <f t="shared" si="53"/>
        <v>0</v>
      </c>
      <c r="M252" s="233">
        <f t="shared" si="54"/>
        <v>0</v>
      </c>
      <c r="N252" s="233">
        <f t="shared" si="55"/>
        <v>0</v>
      </c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55"/>
      <c r="AM252" s="155"/>
      <c r="AN252" s="155"/>
      <c r="AO252" s="155"/>
    </row>
    <row r="253" spans="1:41" s="134" customFormat="1" ht="14.1" customHeight="1" outlineLevel="2">
      <c r="A253" s="172">
        <v>202069</v>
      </c>
      <c r="B253" s="259" t="s">
        <v>870</v>
      </c>
      <c r="C253" s="168" t="s">
        <v>2</v>
      </c>
      <c r="D253" s="164">
        <v>15</v>
      </c>
      <c r="E253" s="166">
        <v>457</v>
      </c>
      <c r="F253" s="161">
        <f t="shared" si="48"/>
        <v>443.25897187196898</v>
      </c>
      <c r="G253" s="161">
        <f t="shared" si="49"/>
        <v>434.39726761267053</v>
      </c>
      <c r="H253" s="299"/>
      <c r="I253" s="299"/>
      <c r="J253" s="133"/>
      <c r="K253" s="16"/>
      <c r="L253" s="232">
        <f t="shared" si="53"/>
        <v>0</v>
      </c>
      <c r="M253" s="233">
        <f t="shared" si="54"/>
        <v>0</v>
      </c>
      <c r="N253" s="233">
        <f t="shared" si="55"/>
        <v>0</v>
      </c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55"/>
      <c r="AM253" s="155"/>
      <c r="AN253" s="155"/>
      <c r="AO253" s="155"/>
    </row>
    <row r="254" spans="1:41" ht="12.75" customHeight="1" outlineLevel="2">
      <c r="A254" s="172">
        <v>202070</v>
      </c>
      <c r="B254" s="259" t="s">
        <v>871</v>
      </c>
      <c r="C254" s="168" t="s">
        <v>2</v>
      </c>
      <c r="D254" s="164">
        <v>15</v>
      </c>
      <c r="E254" s="166">
        <v>457</v>
      </c>
      <c r="F254" s="161">
        <f t="shared" si="48"/>
        <v>443.25897187196898</v>
      </c>
      <c r="G254" s="161">
        <f t="shared" si="49"/>
        <v>434.39726761267053</v>
      </c>
      <c r="H254" s="280"/>
      <c r="I254" s="280"/>
      <c r="J254" s="281"/>
      <c r="K254" s="16"/>
      <c r="L254" s="232">
        <f t="shared" si="53"/>
        <v>0</v>
      </c>
      <c r="M254" s="233">
        <f t="shared" si="54"/>
        <v>0</v>
      </c>
      <c r="N254" s="233">
        <f t="shared" si="55"/>
        <v>0</v>
      </c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55"/>
      <c r="AM254" s="155"/>
      <c r="AN254" s="155"/>
      <c r="AO254" s="155"/>
    </row>
    <row r="255" spans="1:41" ht="12.75" customHeight="1" outlineLevel="2">
      <c r="A255" s="172">
        <v>202071</v>
      </c>
      <c r="B255" s="259" t="s">
        <v>872</v>
      </c>
      <c r="C255" s="168" t="s">
        <v>2</v>
      </c>
      <c r="D255" s="164">
        <v>15</v>
      </c>
      <c r="E255" s="166">
        <v>457</v>
      </c>
      <c r="F255" s="161">
        <f t="shared" si="48"/>
        <v>443.25897187196898</v>
      </c>
      <c r="G255" s="161">
        <f t="shared" si="49"/>
        <v>434.39726761267053</v>
      </c>
      <c r="H255" s="280"/>
      <c r="I255" s="280"/>
      <c r="J255" s="281"/>
      <c r="K255" s="16"/>
      <c r="L255" s="232">
        <f t="shared" si="53"/>
        <v>0</v>
      </c>
      <c r="M255" s="233">
        <f t="shared" si="54"/>
        <v>0</v>
      </c>
      <c r="N255" s="233">
        <f t="shared" si="55"/>
        <v>0</v>
      </c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N255" s="155"/>
      <c r="AO255" s="155"/>
    </row>
    <row r="256" spans="1:41" ht="12.75" customHeight="1" outlineLevel="2">
      <c r="A256" s="172">
        <v>202072</v>
      </c>
      <c r="B256" s="259" t="s">
        <v>873</v>
      </c>
      <c r="C256" s="168" t="s">
        <v>2</v>
      </c>
      <c r="D256" s="164">
        <v>15</v>
      </c>
      <c r="E256" s="166">
        <v>457</v>
      </c>
      <c r="F256" s="161">
        <f t="shared" si="48"/>
        <v>443.25897187196898</v>
      </c>
      <c r="G256" s="161">
        <f t="shared" si="49"/>
        <v>434.39726761267053</v>
      </c>
      <c r="H256" s="280"/>
      <c r="I256" s="280"/>
      <c r="J256" s="281"/>
      <c r="K256" s="16"/>
      <c r="L256" s="232">
        <f t="shared" si="53"/>
        <v>0</v>
      </c>
      <c r="M256" s="233">
        <f t="shared" si="54"/>
        <v>0</v>
      </c>
      <c r="N256" s="233">
        <f t="shared" si="55"/>
        <v>0</v>
      </c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55"/>
      <c r="AE256" s="155"/>
      <c r="AF256" s="155"/>
      <c r="AG256" s="155"/>
      <c r="AH256" s="155"/>
      <c r="AI256" s="155"/>
      <c r="AJ256" s="155"/>
      <c r="AK256" s="155"/>
      <c r="AL256" s="155"/>
      <c r="AM256" s="155"/>
      <c r="AN256" s="155"/>
      <c r="AO256" s="155"/>
    </row>
    <row r="257" spans="1:41" ht="12.75" customHeight="1" outlineLevel="2">
      <c r="A257" s="172">
        <v>202073</v>
      </c>
      <c r="B257" s="259" t="s">
        <v>874</v>
      </c>
      <c r="C257" s="168" t="s">
        <v>2</v>
      </c>
      <c r="D257" s="164">
        <v>15</v>
      </c>
      <c r="E257" s="166">
        <v>457</v>
      </c>
      <c r="F257" s="161">
        <f t="shared" si="48"/>
        <v>443.25897187196898</v>
      </c>
      <c r="G257" s="161">
        <f t="shared" si="49"/>
        <v>434.39726761267053</v>
      </c>
      <c r="H257" s="280"/>
      <c r="I257" s="280"/>
      <c r="J257" s="281"/>
      <c r="K257" s="16"/>
      <c r="L257" s="232">
        <f t="shared" si="53"/>
        <v>0</v>
      </c>
      <c r="M257" s="233">
        <f t="shared" si="54"/>
        <v>0</v>
      </c>
      <c r="N257" s="233">
        <f t="shared" si="55"/>
        <v>0</v>
      </c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  <c r="AF257" s="155"/>
      <c r="AG257" s="155"/>
      <c r="AH257" s="155"/>
      <c r="AI257" s="155"/>
      <c r="AJ257" s="155"/>
      <c r="AK257" s="155"/>
      <c r="AL257" s="155"/>
      <c r="AM257" s="155"/>
      <c r="AN257" s="155"/>
      <c r="AO257" s="155"/>
    </row>
    <row r="258" spans="1:41" ht="12.75" customHeight="1" outlineLevel="2">
      <c r="A258" s="172">
        <v>202074</v>
      </c>
      <c r="B258" s="259" t="s">
        <v>875</v>
      </c>
      <c r="C258" s="168" t="s">
        <v>2</v>
      </c>
      <c r="D258" s="164">
        <v>15</v>
      </c>
      <c r="E258" s="166">
        <v>457</v>
      </c>
      <c r="F258" s="161">
        <f t="shared" si="48"/>
        <v>443.25897187196898</v>
      </c>
      <c r="G258" s="161">
        <f t="shared" si="49"/>
        <v>434.39726761267053</v>
      </c>
      <c r="H258" s="280"/>
      <c r="I258" s="280"/>
      <c r="J258" s="281"/>
      <c r="K258" s="16"/>
      <c r="L258" s="232">
        <f t="shared" si="53"/>
        <v>0</v>
      </c>
      <c r="M258" s="233">
        <f t="shared" si="54"/>
        <v>0</v>
      </c>
      <c r="N258" s="233">
        <f t="shared" si="55"/>
        <v>0</v>
      </c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55"/>
      <c r="AE258" s="155"/>
      <c r="AF258" s="155"/>
      <c r="AG258" s="155"/>
      <c r="AH258" s="155"/>
      <c r="AI258" s="155"/>
      <c r="AJ258" s="155"/>
      <c r="AK258" s="155"/>
      <c r="AL258" s="155"/>
      <c r="AM258" s="155"/>
      <c r="AN258" s="155"/>
      <c r="AO258" s="155"/>
    </row>
    <row r="259" spans="1:41" ht="12.75" customHeight="1" outlineLevel="2">
      <c r="A259" s="172">
        <v>202075</v>
      </c>
      <c r="B259" s="259" t="s">
        <v>876</v>
      </c>
      <c r="C259" s="168" t="s">
        <v>2</v>
      </c>
      <c r="D259" s="164">
        <v>15</v>
      </c>
      <c r="E259" s="166">
        <v>457</v>
      </c>
      <c r="F259" s="161">
        <f t="shared" si="48"/>
        <v>443.25897187196898</v>
      </c>
      <c r="G259" s="161">
        <f t="shared" si="49"/>
        <v>434.39726761267053</v>
      </c>
      <c r="H259" s="298"/>
      <c r="I259" s="298"/>
      <c r="J259" s="134"/>
      <c r="K259" s="16"/>
      <c r="L259" s="232">
        <f t="shared" si="53"/>
        <v>0</v>
      </c>
      <c r="M259" s="233">
        <f t="shared" si="54"/>
        <v>0</v>
      </c>
      <c r="N259" s="233">
        <f t="shared" si="55"/>
        <v>0</v>
      </c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  <c r="AN259" s="155"/>
      <c r="AO259" s="155"/>
    </row>
    <row r="260" spans="1:41" s="134" customFormat="1" ht="14.1" customHeight="1" outlineLevel="2">
      <c r="A260" s="172">
        <v>202076</v>
      </c>
      <c r="B260" s="259" t="s">
        <v>904</v>
      </c>
      <c r="C260" s="168" t="s">
        <v>2</v>
      </c>
      <c r="D260" s="164">
        <v>15</v>
      </c>
      <c r="E260" s="166">
        <v>457</v>
      </c>
      <c r="F260" s="161">
        <f t="shared" si="48"/>
        <v>443.25897187196898</v>
      </c>
      <c r="G260" s="161">
        <f t="shared" si="49"/>
        <v>434.39726761267053</v>
      </c>
      <c r="H260" s="299"/>
      <c r="I260" s="299"/>
      <c r="J260" s="133"/>
      <c r="K260" s="16"/>
      <c r="L260" s="232">
        <f t="shared" si="53"/>
        <v>0</v>
      </c>
      <c r="M260" s="233">
        <f t="shared" si="54"/>
        <v>0</v>
      </c>
      <c r="N260" s="233">
        <f t="shared" si="55"/>
        <v>0</v>
      </c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N260" s="155"/>
      <c r="AO260" s="155"/>
    </row>
    <row r="261" spans="1:41" ht="12.75" customHeight="1" outlineLevel="2">
      <c r="A261" s="172">
        <v>202077</v>
      </c>
      <c r="B261" s="259" t="s">
        <v>905</v>
      </c>
      <c r="C261" s="168" t="s">
        <v>2</v>
      </c>
      <c r="D261" s="164">
        <v>15</v>
      </c>
      <c r="E261" s="166">
        <v>457</v>
      </c>
      <c r="F261" s="161">
        <f t="shared" si="48"/>
        <v>443.25897187196898</v>
      </c>
      <c r="G261" s="161">
        <f t="shared" si="49"/>
        <v>434.39726761267053</v>
      </c>
      <c r="H261" s="280"/>
      <c r="I261" s="280"/>
      <c r="J261" s="281"/>
      <c r="K261" s="16"/>
      <c r="L261" s="232">
        <f t="shared" si="53"/>
        <v>0</v>
      </c>
      <c r="M261" s="233">
        <f t="shared" si="54"/>
        <v>0</v>
      </c>
      <c r="N261" s="233">
        <f t="shared" si="55"/>
        <v>0</v>
      </c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  <c r="AN261" s="155"/>
      <c r="AO261" s="155"/>
    </row>
    <row r="262" spans="1:41" ht="12.75" customHeight="1" outlineLevel="2">
      <c r="A262" s="172">
        <v>202078</v>
      </c>
      <c r="B262" s="259" t="s">
        <v>906</v>
      </c>
      <c r="C262" s="168" t="s">
        <v>2</v>
      </c>
      <c r="D262" s="164">
        <v>15</v>
      </c>
      <c r="E262" s="166">
        <v>457</v>
      </c>
      <c r="F262" s="161">
        <f t="shared" si="48"/>
        <v>443.25897187196898</v>
      </c>
      <c r="G262" s="161">
        <f t="shared" si="49"/>
        <v>434.39726761267053</v>
      </c>
      <c r="H262" s="280"/>
      <c r="I262" s="280"/>
      <c r="J262" s="281"/>
      <c r="K262" s="16"/>
      <c r="L262" s="232">
        <f t="shared" si="53"/>
        <v>0</v>
      </c>
      <c r="M262" s="233">
        <f t="shared" si="54"/>
        <v>0</v>
      </c>
      <c r="N262" s="233">
        <f t="shared" si="55"/>
        <v>0</v>
      </c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</row>
    <row r="263" spans="1:41" ht="12.75" customHeight="1" outlineLevel="2">
      <c r="A263" s="172">
        <v>202079</v>
      </c>
      <c r="B263" s="259" t="s">
        <v>907</v>
      </c>
      <c r="C263" s="168" t="s">
        <v>2</v>
      </c>
      <c r="D263" s="164">
        <v>15</v>
      </c>
      <c r="E263" s="166">
        <v>457</v>
      </c>
      <c r="F263" s="161">
        <f t="shared" si="48"/>
        <v>443.25897187196898</v>
      </c>
      <c r="G263" s="161">
        <f t="shared" si="49"/>
        <v>434.39726761267053</v>
      </c>
      <c r="H263" s="280"/>
      <c r="I263" s="280"/>
      <c r="J263" s="281"/>
      <c r="K263" s="16"/>
      <c r="L263" s="232">
        <f t="shared" si="53"/>
        <v>0</v>
      </c>
      <c r="M263" s="233">
        <f t="shared" si="54"/>
        <v>0</v>
      </c>
      <c r="N263" s="233">
        <f t="shared" si="55"/>
        <v>0</v>
      </c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55"/>
      <c r="AE263" s="155"/>
      <c r="AF263" s="155"/>
      <c r="AG263" s="155"/>
      <c r="AH263" s="155"/>
      <c r="AI263" s="155"/>
      <c r="AJ263" s="155"/>
      <c r="AK263" s="155"/>
      <c r="AL263" s="155"/>
      <c r="AM263" s="155"/>
      <c r="AN263" s="155"/>
      <c r="AO263" s="155"/>
    </row>
    <row r="264" spans="1:41" ht="12.75" customHeight="1" outlineLevel="2">
      <c r="A264" s="172">
        <v>202080</v>
      </c>
      <c r="B264" s="259" t="s">
        <v>877</v>
      </c>
      <c r="C264" s="168" t="s">
        <v>2</v>
      </c>
      <c r="D264" s="164">
        <v>15</v>
      </c>
      <c r="E264" s="166">
        <v>450</v>
      </c>
      <c r="F264" s="161">
        <f t="shared" si="48"/>
        <v>436.46944713870033</v>
      </c>
      <c r="G264" s="161">
        <f t="shared" si="49"/>
        <v>427.7434801437675</v>
      </c>
      <c r="H264" s="280"/>
      <c r="I264" s="280"/>
      <c r="J264" s="281"/>
      <c r="K264" s="16"/>
      <c r="L264" s="232">
        <f t="shared" si="53"/>
        <v>0</v>
      </c>
      <c r="M264" s="233">
        <f t="shared" si="54"/>
        <v>0</v>
      </c>
      <c r="N264" s="233">
        <f t="shared" si="55"/>
        <v>0</v>
      </c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5"/>
      <c r="Z264" s="155"/>
      <c r="AA264" s="155"/>
      <c r="AB264" s="155"/>
      <c r="AC264" s="155"/>
      <c r="AD264" s="155"/>
      <c r="AE264" s="155"/>
      <c r="AF264" s="155"/>
      <c r="AG264" s="155"/>
      <c r="AH264" s="155"/>
      <c r="AI264" s="155"/>
      <c r="AJ264" s="155"/>
      <c r="AK264" s="155"/>
      <c r="AL264" s="155"/>
      <c r="AM264" s="155"/>
      <c r="AN264" s="155"/>
      <c r="AO264" s="155"/>
    </row>
    <row r="265" spans="1:41" ht="12.75" customHeight="1" outlineLevel="2">
      <c r="A265" s="172">
        <v>202081</v>
      </c>
      <c r="B265" s="259" t="s">
        <v>878</v>
      </c>
      <c r="C265" s="168" t="s">
        <v>2</v>
      </c>
      <c r="D265" s="164">
        <v>15</v>
      </c>
      <c r="E265" s="166">
        <v>450</v>
      </c>
      <c r="F265" s="161">
        <f t="shared" si="48"/>
        <v>436.46944713870033</v>
      </c>
      <c r="G265" s="161">
        <f t="shared" si="49"/>
        <v>427.7434801437675</v>
      </c>
      <c r="H265" s="280"/>
      <c r="I265" s="280"/>
      <c r="J265" s="281"/>
      <c r="K265" s="16"/>
      <c r="L265" s="232">
        <f t="shared" si="53"/>
        <v>0</v>
      </c>
      <c r="M265" s="233">
        <f t="shared" si="54"/>
        <v>0</v>
      </c>
      <c r="N265" s="233">
        <f t="shared" si="55"/>
        <v>0</v>
      </c>
      <c r="O265" s="155"/>
      <c r="P265" s="155"/>
      <c r="Q265" s="155"/>
      <c r="R265" s="155"/>
      <c r="S265" s="155"/>
      <c r="T265" s="155"/>
      <c r="U265" s="155"/>
      <c r="V265" s="155"/>
      <c r="W265" s="155"/>
      <c r="X265" s="155"/>
      <c r="Y265" s="155"/>
      <c r="Z265" s="155"/>
      <c r="AA265" s="155"/>
      <c r="AB265" s="155"/>
      <c r="AC265" s="155"/>
      <c r="AD265" s="155"/>
      <c r="AE265" s="155"/>
      <c r="AF265" s="155"/>
      <c r="AG265" s="155"/>
      <c r="AH265" s="155"/>
      <c r="AI265" s="155"/>
      <c r="AJ265" s="155"/>
      <c r="AK265" s="155"/>
      <c r="AL265" s="155"/>
      <c r="AM265" s="155"/>
      <c r="AN265" s="155"/>
      <c r="AO265" s="155"/>
    </row>
    <row r="266" spans="1:41" ht="12.75" customHeight="1" outlineLevel="2">
      <c r="A266" s="172">
        <v>202082</v>
      </c>
      <c r="B266" s="259" t="s">
        <v>879</v>
      </c>
      <c r="C266" s="168" t="s">
        <v>2</v>
      </c>
      <c r="D266" s="164">
        <v>15</v>
      </c>
      <c r="E266" s="166">
        <v>450</v>
      </c>
      <c r="F266" s="161">
        <f t="shared" si="48"/>
        <v>436.46944713870033</v>
      </c>
      <c r="G266" s="161">
        <f t="shared" si="49"/>
        <v>427.7434801437675</v>
      </c>
      <c r="H266" s="298"/>
      <c r="I266" s="298"/>
      <c r="J266" s="134"/>
      <c r="K266" s="16"/>
      <c r="L266" s="232">
        <f t="shared" si="53"/>
        <v>0</v>
      </c>
      <c r="M266" s="233">
        <f t="shared" si="54"/>
        <v>0</v>
      </c>
      <c r="N266" s="233">
        <f t="shared" si="55"/>
        <v>0</v>
      </c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</row>
    <row r="267" spans="1:41" s="134" customFormat="1" ht="14.1" customHeight="1" outlineLevel="2">
      <c r="A267" s="172">
        <v>202083</v>
      </c>
      <c r="B267" s="259" t="s">
        <v>880</v>
      </c>
      <c r="C267" s="168" t="s">
        <v>2</v>
      </c>
      <c r="D267" s="164">
        <v>15</v>
      </c>
      <c r="E267" s="166">
        <v>450</v>
      </c>
      <c r="F267" s="161">
        <f t="shared" si="48"/>
        <v>436.46944713870033</v>
      </c>
      <c r="G267" s="161">
        <f t="shared" si="49"/>
        <v>427.7434801437675</v>
      </c>
      <c r="H267" s="299"/>
      <c r="I267" s="299"/>
      <c r="J267" s="133"/>
      <c r="K267" s="16"/>
      <c r="L267" s="232">
        <f t="shared" si="53"/>
        <v>0</v>
      </c>
      <c r="M267" s="233">
        <f t="shared" si="54"/>
        <v>0</v>
      </c>
      <c r="N267" s="233">
        <f t="shared" si="55"/>
        <v>0</v>
      </c>
      <c r="O267" s="155"/>
      <c r="P267" s="155"/>
      <c r="Q267" s="155"/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  <c r="AE267" s="155"/>
      <c r="AF267" s="155"/>
      <c r="AG267" s="155"/>
      <c r="AH267" s="155"/>
      <c r="AI267" s="155"/>
      <c r="AJ267" s="155"/>
      <c r="AK267" s="155"/>
      <c r="AL267" s="155"/>
      <c r="AM267" s="155"/>
      <c r="AN267" s="155"/>
      <c r="AO267" s="155"/>
    </row>
    <row r="268" spans="1:41" ht="12.75" customHeight="1" outlineLevel="2">
      <c r="A268" s="172">
        <v>202084</v>
      </c>
      <c r="B268" s="259" t="s">
        <v>881</v>
      </c>
      <c r="C268" s="168" t="s">
        <v>2</v>
      </c>
      <c r="D268" s="164">
        <v>15</v>
      </c>
      <c r="E268" s="166">
        <v>450</v>
      </c>
      <c r="F268" s="161">
        <f t="shared" si="48"/>
        <v>436.46944713870033</v>
      </c>
      <c r="G268" s="161">
        <f t="shared" si="49"/>
        <v>427.7434801437675</v>
      </c>
      <c r="H268" s="280"/>
      <c r="I268" s="280"/>
      <c r="J268" s="281"/>
      <c r="K268" s="16"/>
      <c r="L268" s="232">
        <f t="shared" si="53"/>
        <v>0</v>
      </c>
      <c r="M268" s="233">
        <f t="shared" si="54"/>
        <v>0</v>
      </c>
      <c r="N268" s="233">
        <f t="shared" si="55"/>
        <v>0</v>
      </c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5"/>
      <c r="AF268" s="155"/>
      <c r="AG268" s="155"/>
      <c r="AH268" s="155"/>
      <c r="AI268" s="155"/>
      <c r="AJ268" s="155"/>
      <c r="AK268" s="155"/>
      <c r="AL268" s="155"/>
      <c r="AM268" s="155"/>
      <c r="AN268" s="155"/>
      <c r="AO268" s="155"/>
    </row>
    <row r="269" spans="1:41" ht="12.75" customHeight="1" outlineLevel="2">
      <c r="A269" s="172">
        <v>202085</v>
      </c>
      <c r="B269" s="259" t="s">
        <v>882</v>
      </c>
      <c r="C269" s="168" t="s">
        <v>2</v>
      </c>
      <c r="D269" s="164">
        <v>15</v>
      </c>
      <c r="E269" s="166">
        <v>450</v>
      </c>
      <c r="F269" s="161">
        <f t="shared" si="48"/>
        <v>436.46944713870033</v>
      </c>
      <c r="G269" s="161">
        <f t="shared" si="49"/>
        <v>427.7434801437675</v>
      </c>
      <c r="H269" s="280"/>
      <c r="I269" s="280"/>
      <c r="J269" s="281"/>
      <c r="K269" s="16"/>
      <c r="L269" s="232">
        <f t="shared" si="53"/>
        <v>0</v>
      </c>
      <c r="M269" s="233">
        <f t="shared" si="54"/>
        <v>0</v>
      </c>
      <c r="N269" s="233">
        <f t="shared" si="55"/>
        <v>0</v>
      </c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55"/>
      <c r="AE269" s="155"/>
      <c r="AF269" s="155"/>
      <c r="AG269" s="155"/>
      <c r="AH269" s="155"/>
      <c r="AI269" s="155"/>
      <c r="AJ269" s="155"/>
      <c r="AK269" s="155"/>
      <c r="AL269" s="155"/>
      <c r="AM269" s="155"/>
      <c r="AN269" s="155"/>
      <c r="AO269" s="155"/>
    </row>
    <row r="270" spans="1:41" ht="12.75" customHeight="1" outlineLevel="2">
      <c r="A270" s="172">
        <v>202086</v>
      </c>
      <c r="B270" s="259" t="s">
        <v>883</v>
      </c>
      <c r="C270" s="168" t="s">
        <v>2</v>
      </c>
      <c r="D270" s="164">
        <v>15</v>
      </c>
      <c r="E270" s="166">
        <v>450</v>
      </c>
      <c r="F270" s="161">
        <f t="shared" si="48"/>
        <v>436.46944713870033</v>
      </c>
      <c r="G270" s="161">
        <f t="shared" si="49"/>
        <v>427.7434801437675</v>
      </c>
      <c r="H270" s="280"/>
      <c r="I270" s="280"/>
      <c r="J270" s="281"/>
      <c r="K270" s="16"/>
      <c r="L270" s="232">
        <f t="shared" si="53"/>
        <v>0</v>
      </c>
      <c r="M270" s="233">
        <f t="shared" si="54"/>
        <v>0</v>
      </c>
      <c r="N270" s="233">
        <f t="shared" si="55"/>
        <v>0</v>
      </c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  <c r="Z270" s="155"/>
      <c r="AA270" s="155"/>
      <c r="AB270" s="155"/>
      <c r="AC270" s="155"/>
      <c r="AD270" s="155"/>
      <c r="AE270" s="155"/>
      <c r="AF270" s="155"/>
      <c r="AG270" s="155"/>
      <c r="AH270" s="155"/>
      <c r="AI270" s="155"/>
      <c r="AJ270" s="155"/>
      <c r="AK270" s="155"/>
      <c r="AL270" s="155"/>
      <c r="AM270" s="155"/>
      <c r="AN270" s="155"/>
      <c r="AO270" s="155"/>
    </row>
    <row r="271" spans="1:41" ht="12.75" customHeight="1" outlineLevel="2">
      <c r="A271" s="172">
        <v>202087</v>
      </c>
      <c r="B271" s="259" t="s">
        <v>884</v>
      </c>
      <c r="C271" s="168" t="s">
        <v>2</v>
      </c>
      <c r="D271" s="164">
        <v>15</v>
      </c>
      <c r="E271" s="166">
        <v>450</v>
      </c>
      <c r="F271" s="161">
        <f t="shared" si="48"/>
        <v>436.46944713870033</v>
      </c>
      <c r="G271" s="161">
        <f t="shared" si="49"/>
        <v>427.7434801437675</v>
      </c>
      <c r="H271" s="280"/>
      <c r="I271" s="280"/>
      <c r="J271" s="281"/>
      <c r="K271" s="16"/>
      <c r="L271" s="232">
        <f t="shared" si="53"/>
        <v>0</v>
      </c>
      <c r="M271" s="233">
        <f t="shared" si="54"/>
        <v>0</v>
      </c>
      <c r="N271" s="233">
        <f t="shared" si="55"/>
        <v>0</v>
      </c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  <c r="Z271" s="155"/>
      <c r="AA271" s="155"/>
      <c r="AB271" s="155"/>
      <c r="AC271" s="155"/>
      <c r="AD271" s="155"/>
      <c r="AE271" s="155"/>
      <c r="AF271" s="155"/>
      <c r="AG271" s="155"/>
      <c r="AH271" s="155"/>
      <c r="AI271" s="155"/>
      <c r="AJ271" s="155"/>
      <c r="AK271" s="155"/>
      <c r="AL271" s="155"/>
      <c r="AM271" s="155"/>
      <c r="AN271" s="155"/>
      <c r="AO271" s="155"/>
    </row>
    <row r="272" spans="1:41" ht="12.75" customHeight="1" outlineLevel="2">
      <c r="A272" s="172">
        <v>202088</v>
      </c>
      <c r="B272" s="259" t="s">
        <v>885</v>
      </c>
      <c r="C272" s="168" t="s">
        <v>2</v>
      </c>
      <c r="D272" s="164">
        <v>15</v>
      </c>
      <c r="E272" s="166">
        <v>450</v>
      </c>
      <c r="F272" s="161">
        <f t="shared" si="48"/>
        <v>436.46944713870033</v>
      </c>
      <c r="G272" s="161">
        <f t="shared" si="49"/>
        <v>427.7434801437675</v>
      </c>
      <c r="H272" s="280"/>
      <c r="I272" s="280"/>
      <c r="J272" s="281"/>
      <c r="K272" s="16"/>
      <c r="L272" s="232">
        <f t="shared" si="53"/>
        <v>0</v>
      </c>
      <c r="M272" s="233">
        <f t="shared" si="54"/>
        <v>0</v>
      </c>
      <c r="N272" s="233">
        <f t="shared" si="55"/>
        <v>0</v>
      </c>
      <c r="O272" s="155"/>
      <c r="P272" s="155"/>
      <c r="Q272" s="155"/>
      <c r="R272" s="155"/>
      <c r="S272" s="155"/>
      <c r="T272" s="155"/>
      <c r="U272" s="155"/>
      <c r="V272" s="155"/>
      <c r="W272" s="155"/>
      <c r="X272" s="155"/>
      <c r="Y272" s="155"/>
      <c r="Z272" s="155"/>
      <c r="AA272" s="155"/>
      <c r="AB272" s="155"/>
      <c r="AC272" s="155"/>
      <c r="AD272" s="155"/>
      <c r="AE272" s="155"/>
      <c r="AF272" s="155"/>
      <c r="AG272" s="155"/>
      <c r="AH272" s="155"/>
      <c r="AI272" s="155"/>
      <c r="AJ272" s="155"/>
      <c r="AK272" s="155"/>
      <c r="AL272" s="155"/>
      <c r="AM272" s="155"/>
      <c r="AN272" s="155"/>
      <c r="AO272" s="155"/>
    </row>
    <row r="273" spans="1:41" ht="12.75" customHeight="1" outlineLevel="2">
      <c r="A273" s="172">
        <v>202089</v>
      </c>
      <c r="B273" s="259" t="s">
        <v>908</v>
      </c>
      <c r="C273" s="168" t="s">
        <v>2</v>
      </c>
      <c r="D273" s="164">
        <v>15</v>
      </c>
      <c r="E273" s="166">
        <v>450</v>
      </c>
      <c r="F273" s="161">
        <f t="shared" si="48"/>
        <v>436.46944713870033</v>
      </c>
      <c r="G273" s="161">
        <f t="shared" si="49"/>
        <v>427.7434801437675</v>
      </c>
      <c r="H273" s="280"/>
      <c r="I273" s="280"/>
      <c r="J273" s="281"/>
      <c r="K273" s="16"/>
      <c r="L273" s="232">
        <f>K273*E273</f>
        <v>0</v>
      </c>
      <c r="M273" s="233">
        <f>IF($L$8&gt;=30000,K273*F273,0)</f>
        <v>0</v>
      </c>
      <c r="N273" s="233">
        <f>IF($L$8&gt;=100000,K273*G273,0)</f>
        <v>0</v>
      </c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5"/>
      <c r="AF273" s="155"/>
      <c r="AG273" s="155"/>
      <c r="AH273" s="155"/>
      <c r="AI273" s="155"/>
      <c r="AJ273" s="155"/>
      <c r="AK273" s="155"/>
      <c r="AL273" s="155"/>
      <c r="AM273" s="155"/>
      <c r="AN273" s="155"/>
      <c r="AO273" s="155"/>
    </row>
    <row r="274" spans="1:41" ht="12.75" customHeight="1" outlineLevel="2">
      <c r="A274" s="172">
        <v>202090</v>
      </c>
      <c r="B274" s="259" t="s">
        <v>886</v>
      </c>
      <c r="C274" s="168" t="s">
        <v>2</v>
      </c>
      <c r="D274" s="164">
        <v>15</v>
      </c>
      <c r="E274" s="166">
        <v>450</v>
      </c>
      <c r="F274" s="161">
        <f t="shared" si="48"/>
        <v>436.46944713870033</v>
      </c>
      <c r="G274" s="161">
        <f t="shared" si="49"/>
        <v>427.7434801437675</v>
      </c>
      <c r="H274" s="280"/>
      <c r="I274" s="280"/>
      <c r="J274" s="281"/>
      <c r="K274" s="16"/>
      <c r="L274" s="232">
        <f t="shared" si="53"/>
        <v>0</v>
      </c>
      <c r="M274" s="233">
        <f t="shared" si="54"/>
        <v>0</v>
      </c>
      <c r="N274" s="233">
        <f t="shared" si="55"/>
        <v>0</v>
      </c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  <c r="Z274" s="155"/>
      <c r="AA274" s="155"/>
      <c r="AB274" s="155"/>
      <c r="AC274" s="155"/>
      <c r="AD274" s="155"/>
      <c r="AE274" s="155"/>
      <c r="AF274" s="155"/>
      <c r="AG274" s="155"/>
      <c r="AH274" s="155"/>
      <c r="AI274" s="155"/>
      <c r="AJ274" s="155"/>
      <c r="AK274" s="155"/>
      <c r="AL274" s="155"/>
      <c r="AM274" s="155"/>
      <c r="AN274" s="155"/>
      <c r="AO274" s="155"/>
    </row>
    <row r="275" spans="1:41" ht="12.75" customHeight="1" outlineLevel="2">
      <c r="A275" s="172">
        <v>202091</v>
      </c>
      <c r="B275" s="259" t="s">
        <v>887</v>
      </c>
      <c r="C275" s="168" t="s">
        <v>2</v>
      </c>
      <c r="D275" s="164">
        <v>15</v>
      </c>
      <c r="E275" s="166">
        <v>450</v>
      </c>
      <c r="F275" s="161">
        <f t="shared" si="48"/>
        <v>436.46944713870033</v>
      </c>
      <c r="G275" s="161">
        <f t="shared" si="49"/>
        <v>427.7434801437675</v>
      </c>
      <c r="H275" s="298"/>
      <c r="I275" s="298"/>
      <c r="J275" s="134"/>
      <c r="K275" s="16"/>
      <c r="L275" s="232">
        <f t="shared" si="53"/>
        <v>0</v>
      </c>
      <c r="M275" s="233">
        <f t="shared" si="54"/>
        <v>0</v>
      </c>
      <c r="N275" s="233">
        <f t="shared" si="55"/>
        <v>0</v>
      </c>
      <c r="O275" s="155"/>
      <c r="P275" s="155"/>
      <c r="Q275" s="155"/>
      <c r="R275" s="155"/>
      <c r="S275" s="155"/>
      <c r="T275" s="155"/>
      <c r="U275" s="155"/>
      <c r="V275" s="155"/>
      <c r="W275" s="155"/>
      <c r="X275" s="155"/>
      <c r="Y275" s="155"/>
      <c r="Z275" s="155"/>
      <c r="AA275" s="155"/>
      <c r="AB275" s="155"/>
      <c r="AC275" s="155"/>
      <c r="AD275" s="155"/>
      <c r="AE275" s="155"/>
      <c r="AF275" s="155"/>
      <c r="AG275" s="155"/>
      <c r="AH275" s="155"/>
      <c r="AI275" s="155"/>
      <c r="AJ275" s="155"/>
      <c r="AK275" s="155"/>
      <c r="AL275" s="155"/>
      <c r="AM275" s="155"/>
      <c r="AN275" s="155"/>
      <c r="AO275" s="155"/>
    </row>
    <row r="276" spans="1:41" s="134" customFormat="1" ht="14.1" customHeight="1" outlineLevel="2">
      <c r="A276" s="172">
        <v>202092</v>
      </c>
      <c r="B276" s="259" t="s">
        <v>888</v>
      </c>
      <c r="C276" s="168" t="s">
        <v>2</v>
      </c>
      <c r="D276" s="164">
        <v>15</v>
      </c>
      <c r="E276" s="166">
        <v>450</v>
      </c>
      <c r="F276" s="161">
        <f t="shared" si="48"/>
        <v>436.46944713870033</v>
      </c>
      <c r="G276" s="161">
        <f t="shared" si="49"/>
        <v>427.7434801437675</v>
      </c>
      <c r="H276" s="299"/>
      <c r="I276" s="299"/>
      <c r="J276" s="133"/>
      <c r="K276" s="16"/>
      <c r="L276" s="232">
        <f t="shared" si="53"/>
        <v>0</v>
      </c>
      <c r="M276" s="233">
        <f t="shared" si="54"/>
        <v>0</v>
      </c>
      <c r="N276" s="233">
        <f t="shared" si="55"/>
        <v>0</v>
      </c>
      <c r="O276" s="155"/>
      <c r="P276" s="155"/>
      <c r="Q276" s="155"/>
      <c r="R276" s="155"/>
      <c r="S276" s="155"/>
      <c r="T276" s="155"/>
      <c r="U276" s="155"/>
      <c r="V276" s="155"/>
      <c r="W276" s="155"/>
      <c r="X276" s="155"/>
      <c r="Y276" s="155"/>
      <c r="Z276" s="155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5"/>
      <c r="AK276" s="155"/>
      <c r="AL276" s="155"/>
      <c r="AM276" s="155"/>
      <c r="AN276" s="155"/>
      <c r="AO276" s="155"/>
    </row>
    <row r="277" spans="1:41" ht="12.75" customHeight="1" outlineLevel="2">
      <c r="A277" s="172">
        <v>202093</v>
      </c>
      <c r="B277" s="259" t="s">
        <v>889</v>
      </c>
      <c r="C277" s="168" t="s">
        <v>2</v>
      </c>
      <c r="D277" s="164">
        <v>15</v>
      </c>
      <c r="E277" s="166">
        <v>450</v>
      </c>
      <c r="F277" s="161">
        <f t="shared" si="48"/>
        <v>436.46944713870033</v>
      </c>
      <c r="G277" s="161">
        <f t="shared" si="49"/>
        <v>427.7434801437675</v>
      </c>
      <c r="H277" s="280"/>
      <c r="I277" s="280"/>
      <c r="J277" s="281"/>
      <c r="K277" s="16"/>
      <c r="L277" s="232">
        <f t="shared" si="53"/>
        <v>0</v>
      </c>
      <c r="M277" s="233">
        <f t="shared" si="54"/>
        <v>0</v>
      </c>
      <c r="N277" s="233">
        <f t="shared" si="55"/>
        <v>0</v>
      </c>
      <c r="O277" s="155"/>
      <c r="P277" s="155"/>
      <c r="Q277" s="155"/>
      <c r="R277" s="155"/>
      <c r="S277" s="155"/>
      <c r="T277" s="155"/>
      <c r="U277" s="155"/>
      <c r="V277" s="155"/>
      <c r="W277" s="155"/>
      <c r="X277" s="155"/>
      <c r="Y277" s="155"/>
      <c r="Z277" s="155"/>
      <c r="AA277" s="155"/>
      <c r="AB277" s="155"/>
      <c r="AC277" s="155"/>
      <c r="AD277" s="155"/>
      <c r="AE277" s="155"/>
      <c r="AF277" s="155"/>
      <c r="AG277" s="155"/>
      <c r="AH277" s="155"/>
      <c r="AI277" s="155"/>
      <c r="AJ277" s="155"/>
      <c r="AK277" s="155"/>
      <c r="AL277" s="155"/>
      <c r="AM277" s="155"/>
      <c r="AN277" s="155"/>
      <c r="AO277" s="155"/>
    </row>
    <row r="278" spans="1:41" ht="12.75" customHeight="1" outlineLevel="2">
      <c r="A278" s="172">
        <v>202094</v>
      </c>
      <c r="B278" s="259" t="s">
        <v>890</v>
      </c>
      <c r="C278" s="168" t="s">
        <v>2</v>
      </c>
      <c r="D278" s="164">
        <v>15</v>
      </c>
      <c r="E278" s="166">
        <v>450</v>
      </c>
      <c r="F278" s="161">
        <f t="shared" si="48"/>
        <v>436.46944713870033</v>
      </c>
      <c r="G278" s="161">
        <f t="shared" si="49"/>
        <v>427.7434801437675</v>
      </c>
      <c r="H278" s="280"/>
      <c r="I278" s="280"/>
      <c r="J278" s="281"/>
      <c r="K278" s="16"/>
      <c r="L278" s="232">
        <f t="shared" si="53"/>
        <v>0</v>
      </c>
      <c r="M278" s="233">
        <f t="shared" si="54"/>
        <v>0</v>
      </c>
      <c r="N278" s="233">
        <f t="shared" si="55"/>
        <v>0</v>
      </c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5"/>
      <c r="Z278" s="155"/>
      <c r="AA278" s="155"/>
      <c r="AB278" s="155"/>
      <c r="AC278" s="155"/>
      <c r="AD278" s="155"/>
      <c r="AE278" s="155"/>
      <c r="AF278" s="155"/>
      <c r="AG278" s="155"/>
      <c r="AH278" s="155"/>
      <c r="AI278" s="155"/>
      <c r="AJ278" s="155"/>
      <c r="AK278" s="155"/>
      <c r="AL278" s="155"/>
      <c r="AM278" s="155"/>
      <c r="AN278" s="155"/>
      <c r="AO278" s="155"/>
    </row>
    <row r="279" spans="1:41" ht="12.75" customHeight="1" outlineLevel="2">
      <c r="A279" s="172">
        <v>202095</v>
      </c>
      <c r="B279" s="259" t="s">
        <v>891</v>
      </c>
      <c r="C279" s="168" t="s">
        <v>2</v>
      </c>
      <c r="D279" s="164">
        <v>15</v>
      </c>
      <c r="E279" s="166">
        <v>450</v>
      </c>
      <c r="F279" s="161">
        <f t="shared" si="48"/>
        <v>436.46944713870033</v>
      </c>
      <c r="G279" s="161">
        <f t="shared" si="49"/>
        <v>427.7434801437675</v>
      </c>
      <c r="H279" s="280"/>
      <c r="I279" s="280"/>
      <c r="J279" s="281"/>
      <c r="K279" s="16"/>
      <c r="L279" s="232">
        <f t="shared" si="53"/>
        <v>0</v>
      </c>
      <c r="M279" s="233">
        <f t="shared" si="54"/>
        <v>0</v>
      </c>
      <c r="N279" s="233">
        <f t="shared" si="55"/>
        <v>0</v>
      </c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5"/>
      <c r="Z279" s="155"/>
      <c r="AA279" s="155"/>
      <c r="AB279" s="155"/>
      <c r="AC279" s="155"/>
      <c r="AD279" s="155"/>
      <c r="AE279" s="155"/>
      <c r="AF279" s="155"/>
      <c r="AG279" s="155"/>
      <c r="AH279" s="155"/>
      <c r="AI279" s="155"/>
      <c r="AJ279" s="155"/>
      <c r="AK279" s="155"/>
      <c r="AL279" s="155"/>
      <c r="AM279" s="155"/>
      <c r="AN279" s="155"/>
      <c r="AO279" s="155"/>
    </row>
    <row r="280" spans="1:41" ht="12.75" customHeight="1" outlineLevel="2">
      <c r="A280" s="172">
        <v>202096</v>
      </c>
      <c r="B280" s="259" t="s">
        <v>892</v>
      </c>
      <c r="C280" s="168" t="s">
        <v>2</v>
      </c>
      <c r="D280" s="164">
        <v>15</v>
      </c>
      <c r="E280" s="166">
        <v>450</v>
      </c>
      <c r="F280" s="161">
        <f t="shared" si="48"/>
        <v>436.46944713870033</v>
      </c>
      <c r="G280" s="161">
        <f t="shared" si="49"/>
        <v>427.7434801437675</v>
      </c>
      <c r="H280" s="280"/>
      <c r="I280" s="280"/>
      <c r="J280" s="281"/>
      <c r="K280" s="16"/>
      <c r="L280" s="232">
        <f t="shared" si="53"/>
        <v>0</v>
      </c>
      <c r="M280" s="233">
        <f t="shared" si="54"/>
        <v>0</v>
      </c>
      <c r="N280" s="233">
        <f t="shared" si="55"/>
        <v>0</v>
      </c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55"/>
      <c r="AE280" s="155"/>
      <c r="AF280" s="155"/>
      <c r="AG280" s="155"/>
      <c r="AH280" s="155"/>
      <c r="AI280" s="155"/>
      <c r="AJ280" s="155"/>
      <c r="AK280" s="155"/>
      <c r="AL280" s="155"/>
      <c r="AM280" s="155"/>
      <c r="AN280" s="155"/>
      <c r="AO280" s="155"/>
    </row>
    <row r="281" spans="1:41" ht="12.75" customHeight="1" outlineLevel="2">
      <c r="A281" s="172">
        <v>202097</v>
      </c>
      <c r="B281" s="259" t="s">
        <v>893</v>
      </c>
      <c r="C281" s="168" t="s">
        <v>2</v>
      </c>
      <c r="D281" s="164">
        <v>10</v>
      </c>
      <c r="E281" s="166">
        <v>509</v>
      </c>
      <c r="F281" s="161">
        <f t="shared" si="48"/>
        <v>493.69544131910772</v>
      </c>
      <c r="G281" s="161">
        <f t="shared" si="49"/>
        <v>483.82540309595032</v>
      </c>
      <c r="H281" s="280"/>
      <c r="I281" s="280"/>
      <c r="J281" s="281"/>
      <c r="K281" s="16"/>
      <c r="L281" s="232">
        <f t="shared" si="53"/>
        <v>0</v>
      </c>
      <c r="M281" s="233">
        <f t="shared" si="54"/>
        <v>0</v>
      </c>
      <c r="N281" s="233">
        <f t="shared" si="55"/>
        <v>0</v>
      </c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5"/>
      <c r="Z281" s="155"/>
      <c r="AA281" s="155"/>
      <c r="AB281" s="155"/>
      <c r="AC281" s="155"/>
      <c r="AD281" s="155"/>
      <c r="AE281" s="155"/>
      <c r="AF281" s="155"/>
      <c r="AG281" s="155"/>
      <c r="AH281" s="155"/>
      <c r="AI281" s="155"/>
      <c r="AJ281" s="155"/>
      <c r="AK281" s="155"/>
      <c r="AL281" s="155"/>
      <c r="AM281" s="155"/>
      <c r="AN281" s="155"/>
      <c r="AO281" s="155"/>
    </row>
    <row r="282" spans="1:41" ht="12.75" customHeight="1" outlineLevel="2">
      <c r="A282" s="172">
        <v>202098</v>
      </c>
      <c r="B282" s="259" t="s">
        <v>894</v>
      </c>
      <c r="C282" s="168" t="s">
        <v>2</v>
      </c>
      <c r="D282" s="164">
        <v>10</v>
      </c>
      <c r="E282" s="166">
        <v>509</v>
      </c>
      <c r="F282" s="161">
        <f t="shared" si="48"/>
        <v>493.69544131910772</v>
      </c>
      <c r="G282" s="161">
        <f t="shared" si="49"/>
        <v>483.82540309595032</v>
      </c>
      <c r="H282" s="298"/>
      <c r="I282" s="298"/>
      <c r="J282" s="134"/>
      <c r="K282" s="16"/>
      <c r="L282" s="232">
        <f t="shared" si="53"/>
        <v>0</v>
      </c>
      <c r="M282" s="233">
        <f t="shared" si="54"/>
        <v>0</v>
      </c>
      <c r="N282" s="233">
        <f t="shared" si="55"/>
        <v>0</v>
      </c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  <c r="Z282" s="155"/>
      <c r="AA282" s="155"/>
      <c r="AB282" s="155"/>
      <c r="AC282" s="155"/>
      <c r="AD282" s="155"/>
      <c r="AE282" s="155"/>
      <c r="AF282" s="155"/>
      <c r="AG282" s="155"/>
      <c r="AH282" s="155"/>
      <c r="AI282" s="155"/>
      <c r="AJ282" s="155"/>
      <c r="AK282" s="155"/>
      <c r="AL282" s="155"/>
      <c r="AM282" s="155"/>
      <c r="AN282" s="155"/>
      <c r="AO282" s="155"/>
    </row>
    <row r="283" spans="1:41" s="134" customFormat="1" ht="14.1" customHeight="1" outlineLevel="2">
      <c r="A283" s="172">
        <v>202099</v>
      </c>
      <c r="B283" s="259" t="s">
        <v>895</v>
      </c>
      <c r="C283" s="168" t="s">
        <v>2</v>
      </c>
      <c r="D283" s="164">
        <v>10</v>
      </c>
      <c r="E283" s="166">
        <v>474</v>
      </c>
      <c r="F283" s="161">
        <f t="shared" si="48"/>
        <v>459.74781765276435</v>
      </c>
      <c r="G283" s="161">
        <f t="shared" si="49"/>
        <v>450.5564657514351</v>
      </c>
      <c r="H283" s="299"/>
      <c r="I283" s="299"/>
      <c r="J283" s="133"/>
      <c r="K283" s="16"/>
      <c r="L283" s="232">
        <f t="shared" si="53"/>
        <v>0</v>
      </c>
      <c r="M283" s="233">
        <f t="shared" si="54"/>
        <v>0</v>
      </c>
      <c r="N283" s="233">
        <f t="shared" si="55"/>
        <v>0</v>
      </c>
      <c r="O283" s="155"/>
      <c r="P283" s="155"/>
      <c r="Q283" s="155"/>
      <c r="R283" s="155"/>
      <c r="S283" s="155"/>
      <c r="T283" s="155"/>
      <c r="U283" s="155"/>
      <c r="V283" s="155"/>
      <c r="W283" s="155"/>
      <c r="X283" s="155"/>
      <c r="Y283" s="155"/>
      <c r="Z283" s="155"/>
      <c r="AA283" s="155"/>
      <c r="AB283" s="155"/>
      <c r="AC283" s="155"/>
      <c r="AD283" s="155"/>
      <c r="AE283" s="155"/>
      <c r="AF283" s="155"/>
      <c r="AG283" s="155"/>
      <c r="AH283" s="155"/>
      <c r="AI283" s="155"/>
      <c r="AJ283" s="155"/>
      <c r="AK283" s="155"/>
      <c r="AL283" s="155"/>
      <c r="AM283" s="155"/>
      <c r="AN283" s="155"/>
      <c r="AO283" s="155"/>
    </row>
    <row r="284" spans="1:41" ht="12.75" customHeight="1" outlineLevel="2">
      <c r="A284" s="172">
        <v>202100</v>
      </c>
      <c r="B284" s="259" t="s">
        <v>896</v>
      </c>
      <c r="C284" s="168" t="s">
        <v>2</v>
      </c>
      <c r="D284" s="164">
        <v>10</v>
      </c>
      <c r="E284" s="166">
        <v>474</v>
      </c>
      <c r="F284" s="161">
        <f t="shared" si="48"/>
        <v>459.74781765276435</v>
      </c>
      <c r="G284" s="161">
        <f t="shared" si="49"/>
        <v>450.5564657514351</v>
      </c>
      <c r="H284" s="280"/>
      <c r="I284" s="280"/>
      <c r="J284" s="281"/>
      <c r="K284" s="16"/>
      <c r="L284" s="232">
        <f t="shared" si="53"/>
        <v>0</v>
      </c>
      <c r="M284" s="233">
        <f t="shared" si="54"/>
        <v>0</v>
      </c>
      <c r="N284" s="233">
        <f t="shared" si="55"/>
        <v>0</v>
      </c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  <c r="Z284" s="155"/>
      <c r="AA284" s="155"/>
      <c r="AB284" s="155"/>
      <c r="AC284" s="155"/>
      <c r="AD284" s="155"/>
      <c r="AE284" s="155"/>
      <c r="AF284" s="155"/>
      <c r="AG284" s="155"/>
      <c r="AH284" s="155"/>
      <c r="AI284" s="155"/>
      <c r="AJ284" s="155"/>
      <c r="AK284" s="155"/>
      <c r="AL284" s="155"/>
      <c r="AM284" s="155"/>
      <c r="AN284" s="155"/>
      <c r="AO284" s="155"/>
    </row>
    <row r="285" spans="1:41" ht="12.75" customHeight="1" outlineLevel="2">
      <c r="A285" s="172">
        <v>202101</v>
      </c>
      <c r="B285" s="259" t="s">
        <v>897</v>
      </c>
      <c r="C285" s="168" t="s">
        <v>2</v>
      </c>
      <c r="D285" s="164">
        <v>5</v>
      </c>
      <c r="E285" s="166">
        <v>518</v>
      </c>
      <c r="F285" s="161">
        <f t="shared" si="48"/>
        <v>502.42483026188171</v>
      </c>
      <c r="G285" s="161">
        <f t="shared" si="49"/>
        <v>492.38027269882571</v>
      </c>
      <c r="H285" s="280"/>
      <c r="I285" s="280"/>
      <c r="J285" s="281"/>
      <c r="K285" s="16"/>
      <c r="L285" s="232">
        <f t="shared" si="53"/>
        <v>0</v>
      </c>
      <c r="M285" s="233">
        <f t="shared" si="54"/>
        <v>0</v>
      </c>
      <c r="N285" s="233">
        <f t="shared" si="55"/>
        <v>0</v>
      </c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  <c r="Z285" s="155"/>
      <c r="AA285" s="155"/>
      <c r="AB285" s="155"/>
      <c r="AC285" s="155"/>
      <c r="AD285" s="155"/>
      <c r="AE285" s="155"/>
      <c r="AF285" s="155"/>
      <c r="AG285" s="155"/>
      <c r="AH285" s="155"/>
      <c r="AI285" s="155"/>
      <c r="AJ285" s="155"/>
      <c r="AK285" s="155"/>
      <c r="AL285" s="155"/>
      <c r="AM285" s="155"/>
      <c r="AN285" s="155"/>
      <c r="AO285" s="155"/>
    </row>
    <row r="286" spans="1:41" ht="12.75" customHeight="1" outlineLevel="2">
      <c r="A286" s="172">
        <v>202102</v>
      </c>
      <c r="B286" s="259" t="s">
        <v>898</v>
      </c>
      <c r="C286" s="168" t="s">
        <v>2</v>
      </c>
      <c r="D286" s="164">
        <v>15</v>
      </c>
      <c r="E286" s="166">
        <v>372</v>
      </c>
      <c r="F286" s="161">
        <f t="shared" si="48"/>
        <v>360.81474296799229</v>
      </c>
      <c r="G286" s="161">
        <f t="shared" si="49"/>
        <v>353.60127691884782</v>
      </c>
      <c r="H286" s="280"/>
      <c r="I286" s="280"/>
      <c r="J286" s="281"/>
      <c r="K286" s="16"/>
      <c r="L286" s="232">
        <f t="shared" si="53"/>
        <v>0</v>
      </c>
      <c r="M286" s="233">
        <f t="shared" si="54"/>
        <v>0</v>
      </c>
      <c r="N286" s="233">
        <f t="shared" si="55"/>
        <v>0</v>
      </c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  <c r="AF286" s="155"/>
      <c r="AG286" s="155"/>
      <c r="AH286" s="155"/>
      <c r="AI286" s="155"/>
      <c r="AJ286" s="155"/>
      <c r="AK286" s="155"/>
      <c r="AL286" s="155"/>
      <c r="AM286" s="155"/>
      <c r="AN286" s="155"/>
      <c r="AO286" s="155"/>
    </row>
    <row r="287" spans="1:41" ht="12.75" customHeight="1" outlineLevel="2">
      <c r="A287" s="172">
        <v>202103</v>
      </c>
      <c r="B287" s="259" t="s">
        <v>899</v>
      </c>
      <c r="C287" s="168" t="s">
        <v>2</v>
      </c>
      <c r="D287" s="164">
        <v>15</v>
      </c>
      <c r="E287" s="166">
        <v>372</v>
      </c>
      <c r="F287" s="161">
        <f t="shared" si="48"/>
        <v>360.81474296799229</v>
      </c>
      <c r="G287" s="161">
        <f t="shared" si="49"/>
        <v>353.60127691884782</v>
      </c>
      <c r="H287" s="280"/>
      <c r="I287" s="280"/>
      <c r="J287" s="281"/>
      <c r="K287" s="16"/>
      <c r="L287" s="232">
        <f t="shared" si="53"/>
        <v>0</v>
      </c>
      <c r="M287" s="233">
        <f t="shared" si="54"/>
        <v>0</v>
      </c>
      <c r="N287" s="233">
        <f t="shared" si="55"/>
        <v>0</v>
      </c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5"/>
      <c r="AF287" s="155"/>
      <c r="AG287" s="155"/>
      <c r="AH287" s="155"/>
      <c r="AI287" s="155"/>
      <c r="AJ287" s="155"/>
      <c r="AK287" s="155"/>
      <c r="AL287" s="155"/>
      <c r="AM287" s="155"/>
      <c r="AN287" s="155"/>
      <c r="AO287" s="155"/>
    </row>
    <row r="288" spans="1:41" ht="12.75" customHeight="1" outlineLevel="2">
      <c r="A288" s="172">
        <v>202104</v>
      </c>
      <c r="B288" s="259" t="s">
        <v>900</v>
      </c>
      <c r="C288" s="168" t="s">
        <v>2</v>
      </c>
      <c r="D288" s="164">
        <v>15</v>
      </c>
      <c r="E288" s="166">
        <v>372</v>
      </c>
      <c r="F288" s="161">
        <f t="shared" si="48"/>
        <v>360.81474296799229</v>
      </c>
      <c r="G288" s="161">
        <f t="shared" si="49"/>
        <v>353.60127691884782</v>
      </c>
      <c r="H288" s="280"/>
      <c r="I288" s="280"/>
      <c r="J288" s="281"/>
      <c r="K288" s="16"/>
      <c r="L288" s="232">
        <f t="shared" si="53"/>
        <v>0</v>
      </c>
      <c r="M288" s="233">
        <f t="shared" si="54"/>
        <v>0</v>
      </c>
      <c r="N288" s="233">
        <f t="shared" si="55"/>
        <v>0</v>
      </c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55"/>
      <c r="AE288" s="155"/>
      <c r="AF288" s="155"/>
      <c r="AG288" s="155"/>
      <c r="AH288" s="155"/>
      <c r="AI288" s="155"/>
      <c r="AJ288" s="155"/>
      <c r="AK288" s="155"/>
      <c r="AL288" s="155"/>
      <c r="AM288" s="155"/>
      <c r="AN288" s="155"/>
      <c r="AO288" s="155"/>
    </row>
    <row r="289" spans="1:41" ht="12.75" customHeight="1" outlineLevel="2">
      <c r="A289" s="172">
        <v>202105</v>
      </c>
      <c r="B289" s="259" t="s">
        <v>901</v>
      </c>
      <c r="C289" s="226" t="s">
        <v>2</v>
      </c>
      <c r="D289" s="227">
        <v>15</v>
      </c>
      <c r="E289" s="166">
        <v>372</v>
      </c>
      <c r="F289" s="161">
        <f t="shared" si="48"/>
        <v>360.81474296799229</v>
      </c>
      <c r="G289" s="161">
        <f t="shared" si="49"/>
        <v>353.60127691884782</v>
      </c>
      <c r="H289" s="134"/>
      <c r="I289" s="134"/>
      <c r="J289" s="134"/>
      <c r="K289" s="176"/>
      <c r="L289" s="294">
        <f t="shared" si="53"/>
        <v>0</v>
      </c>
      <c r="M289" s="295">
        <f t="shared" si="54"/>
        <v>0</v>
      </c>
      <c r="N289" s="295">
        <f t="shared" si="55"/>
        <v>0</v>
      </c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55"/>
      <c r="AE289" s="155"/>
      <c r="AF289" s="155"/>
      <c r="AG289" s="155"/>
      <c r="AH289" s="155"/>
      <c r="AI289" s="155"/>
      <c r="AJ289" s="155"/>
      <c r="AK289" s="155"/>
      <c r="AL289" s="155"/>
      <c r="AM289" s="155"/>
      <c r="AN289" s="155"/>
      <c r="AO289" s="155"/>
    </row>
    <row r="290" spans="1:41" s="134" customFormat="1" ht="14.1" customHeight="1" outlineLevel="2" thickBot="1">
      <c r="A290" s="172">
        <v>202106</v>
      </c>
      <c r="B290" s="259" t="s">
        <v>902</v>
      </c>
      <c r="C290" s="168" t="s">
        <v>2</v>
      </c>
      <c r="D290" s="164">
        <v>15</v>
      </c>
      <c r="E290" s="166">
        <v>372</v>
      </c>
      <c r="F290" s="161">
        <f t="shared" si="48"/>
        <v>360.81474296799229</v>
      </c>
      <c r="G290" s="161">
        <f t="shared" si="49"/>
        <v>353.60127691884782</v>
      </c>
      <c r="H290" s="300"/>
      <c r="I290" s="300"/>
      <c r="J290" s="220"/>
      <c r="K290" s="17"/>
      <c r="L290" s="232">
        <f t="shared" si="53"/>
        <v>0</v>
      </c>
      <c r="M290" s="233">
        <f t="shared" si="54"/>
        <v>0</v>
      </c>
      <c r="N290" s="233">
        <f t="shared" si="55"/>
        <v>0</v>
      </c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  <c r="AF290" s="155"/>
      <c r="AG290" s="155"/>
      <c r="AH290" s="155"/>
      <c r="AI290" s="155"/>
      <c r="AJ290" s="155"/>
      <c r="AK290" s="155"/>
      <c r="AL290" s="155"/>
      <c r="AM290" s="155"/>
      <c r="AN290" s="155"/>
      <c r="AO290" s="155"/>
    </row>
    <row r="291" spans="1:41" s="134" customFormat="1" ht="14.1" customHeight="1" outlineLevel="1" thickBot="1">
      <c r="A291" s="301"/>
      <c r="B291" s="228"/>
      <c r="C291" s="301"/>
      <c r="D291" s="301"/>
      <c r="E291" s="354"/>
      <c r="F291" s="301"/>
      <c r="G291" s="301"/>
      <c r="H291" s="301"/>
      <c r="I291" s="301"/>
      <c r="J291" s="133"/>
      <c r="K291" s="63"/>
      <c r="L291" s="63"/>
      <c r="M291" s="63"/>
      <c r="N291" s="63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F291" s="155"/>
      <c r="AG291" s="155"/>
      <c r="AH291" s="155"/>
      <c r="AI291" s="155"/>
      <c r="AJ291" s="155"/>
      <c r="AK291" s="155"/>
      <c r="AL291" s="155"/>
      <c r="AM291" s="155"/>
      <c r="AN291" s="155"/>
      <c r="AO291" s="155"/>
    </row>
    <row r="292" spans="1:41" ht="12.75" customHeight="1" outlineLevel="1" thickBot="1">
      <c r="A292" s="172">
        <v>202107</v>
      </c>
      <c r="B292" s="285" t="s">
        <v>487</v>
      </c>
      <c r="C292" s="168" t="s">
        <v>2</v>
      </c>
      <c r="D292" s="160">
        <v>12</v>
      </c>
      <c r="E292" s="166">
        <v>0</v>
      </c>
      <c r="F292" s="161">
        <f>E292/1.031</f>
        <v>0</v>
      </c>
      <c r="G292" s="161">
        <f>F292/1.0204</f>
        <v>0</v>
      </c>
      <c r="H292" s="280"/>
      <c r="I292" s="280"/>
      <c r="J292" s="281"/>
      <c r="K292" s="185"/>
      <c r="L292" s="232">
        <f>K292*E292</f>
        <v>0</v>
      </c>
      <c r="M292" s="233">
        <f>IF($L$8&gt;=30000,K292*F292,0)</f>
        <v>0</v>
      </c>
      <c r="N292" s="233">
        <f>IF($L$8&gt;=100000,K292*G292,0)</f>
        <v>0</v>
      </c>
      <c r="O292" s="155"/>
      <c r="P292" s="155"/>
      <c r="Q292" s="155"/>
      <c r="R292" s="155"/>
      <c r="S292" s="155"/>
      <c r="T292" s="155"/>
      <c r="U292" s="155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  <c r="AF292" s="155"/>
      <c r="AG292" s="155"/>
      <c r="AH292" s="155"/>
      <c r="AI292" s="155"/>
      <c r="AJ292" s="155"/>
      <c r="AK292" s="155"/>
      <c r="AL292" s="155"/>
      <c r="AM292" s="155"/>
      <c r="AN292" s="155"/>
      <c r="AO292" s="155"/>
    </row>
    <row r="293" spans="1:41" s="128" customFormat="1" ht="14.1" customHeight="1">
      <c r="A293" s="450" t="s">
        <v>705</v>
      </c>
      <c r="B293" s="450"/>
      <c r="C293" s="450"/>
      <c r="D293" s="450"/>
      <c r="E293" s="450"/>
      <c r="F293" s="450"/>
      <c r="G293" s="450"/>
      <c r="H293" s="269"/>
      <c r="I293" s="269"/>
      <c r="J293" s="269"/>
      <c r="K293" s="269"/>
      <c r="L293" s="133"/>
      <c r="M293" s="63"/>
      <c r="N293" s="63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55"/>
      <c r="AE293" s="155"/>
      <c r="AF293" s="155"/>
      <c r="AG293" s="155"/>
      <c r="AH293" s="155"/>
      <c r="AI293" s="155"/>
      <c r="AJ293" s="155"/>
      <c r="AK293" s="155"/>
      <c r="AL293" s="155"/>
      <c r="AM293" s="155"/>
      <c r="AN293" s="155"/>
      <c r="AO293" s="155"/>
    </row>
    <row r="294" spans="1:41" s="128" customFormat="1" ht="14.1" customHeight="1">
      <c r="A294" s="179"/>
      <c r="B294" s="179"/>
      <c r="C294" s="179"/>
      <c r="D294" s="179"/>
      <c r="E294" s="179"/>
      <c r="F294" s="179"/>
      <c r="G294" s="179"/>
      <c r="H294" s="269"/>
      <c r="I294" s="269"/>
      <c r="J294" s="269"/>
      <c r="K294" s="269"/>
      <c r="L294" s="133"/>
      <c r="M294" s="63"/>
      <c r="N294" s="63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55"/>
      <c r="AE294" s="155"/>
      <c r="AF294" s="155"/>
      <c r="AG294" s="155"/>
      <c r="AH294" s="155"/>
      <c r="AI294" s="155"/>
      <c r="AJ294" s="155"/>
      <c r="AK294" s="155"/>
      <c r="AL294" s="155"/>
      <c r="AM294" s="155"/>
      <c r="AN294" s="155"/>
      <c r="AO294" s="155"/>
    </row>
    <row r="295" spans="1:41" s="128" customFormat="1" ht="17.25" customHeight="1" thickBot="1">
      <c r="A295" s="450" t="s">
        <v>531</v>
      </c>
      <c r="B295" s="450"/>
      <c r="C295" s="450"/>
      <c r="D295" s="450"/>
      <c r="E295" s="450"/>
      <c r="F295" s="450"/>
      <c r="G295" s="450"/>
      <c r="H295" s="269"/>
      <c r="I295" s="269"/>
      <c r="J295" s="269"/>
      <c r="K295" s="269"/>
      <c r="L295" s="133"/>
      <c r="M295" s="63"/>
      <c r="N295" s="63"/>
      <c r="O295" s="155"/>
      <c r="P295" s="155"/>
      <c r="Q295" s="155"/>
      <c r="R295" s="155"/>
      <c r="S295" s="155"/>
      <c r="T295" s="155"/>
      <c r="U295" s="155"/>
      <c r="V295" s="155"/>
      <c r="W295" s="155"/>
      <c r="X295" s="155"/>
      <c r="Y295" s="155"/>
      <c r="Z295" s="155"/>
      <c r="AA295" s="155"/>
      <c r="AB295" s="155"/>
      <c r="AC295" s="155"/>
      <c r="AD295" s="155"/>
      <c r="AE295" s="155"/>
      <c r="AF295" s="155"/>
      <c r="AG295" s="155"/>
      <c r="AH295" s="155"/>
      <c r="AI295" s="155"/>
      <c r="AJ295" s="155"/>
      <c r="AK295" s="155"/>
      <c r="AL295" s="155"/>
      <c r="AM295" s="155"/>
      <c r="AN295" s="155"/>
      <c r="AO295" s="155"/>
    </row>
    <row r="296" spans="1:41" ht="12.4" customHeight="1" outlineLevel="1">
      <c r="A296" s="172">
        <v>204001</v>
      </c>
      <c r="B296" s="285" t="s">
        <v>60</v>
      </c>
      <c r="C296" s="168" t="s">
        <v>2</v>
      </c>
      <c r="D296" s="164">
        <v>12</v>
      </c>
      <c r="E296" s="166">
        <v>0</v>
      </c>
      <c r="F296" s="161">
        <f>E296/1.031</f>
        <v>0</v>
      </c>
      <c r="G296" s="161">
        <f>F296/1.0204</f>
        <v>0</v>
      </c>
      <c r="H296" s="280"/>
      <c r="I296" s="280"/>
      <c r="J296" s="280"/>
      <c r="K296" s="175"/>
      <c r="L296" s="232">
        <f t="shared" ref="L296:L304" si="56">K296*E296</f>
        <v>0</v>
      </c>
      <c r="M296" s="233">
        <f t="shared" ref="M296:M304" si="57">IF($L$8&gt;=30000,K296*F296,0)</f>
        <v>0</v>
      </c>
      <c r="N296" s="233">
        <f t="shared" ref="N296:N304" si="58">IF($L$8&gt;=100000,K296*G296,0)</f>
        <v>0</v>
      </c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  <c r="Z296" s="155"/>
      <c r="AA296" s="155"/>
      <c r="AB296" s="155"/>
      <c r="AC296" s="155"/>
      <c r="AD296" s="155"/>
      <c r="AE296" s="155"/>
      <c r="AF296" s="155"/>
      <c r="AG296" s="155"/>
      <c r="AH296" s="155"/>
      <c r="AI296" s="155"/>
      <c r="AJ296" s="155"/>
      <c r="AK296" s="155"/>
      <c r="AL296" s="155"/>
      <c r="AM296" s="155"/>
      <c r="AN296" s="155"/>
      <c r="AO296" s="155"/>
    </row>
    <row r="297" spans="1:41" ht="12.4" customHeight="1" outlineLevel="1">
      <c r="A297" s="172">
        <v>204002</v>
      </c>
      <c r="B297" s="285" t="s">
        <v>61</v>
      </c>
      <c r="C297" s="168" t="s">
        <v>2</v>
      </c>
      <c r="D297" s="164">
        <v>12</v>
      </c>
      <c r="E297" s="166">
        <v>0</v>
      </c>
      <c r="F297" s="161">
        <f t="shared" ref="F297:F304" si="59">E297/1.031</f>
        <v>0</v>
      </c>
      <c r="G297" s="161">
        <f t="shared" ref="G297:G304" si="60">F297/1.0204</f>
        <v>0</v>
      </c>
      <c r="H297" s="280"/>
      <c r="I297" s="280"/>
      <c r="J297" s="280"/>
      <c r="K297" s="16"/>
      <c r="L297" s="232">
        <f t="shared" si="56"/>
        <v>0</v>
      </c>
      <c r="M297" s="233">
        <f t="shared" si="57"/>
        <v>0</v>
      </c>
      <c r="N297" s="233">
        <f t="shared" si="58"/>
        <v>0</v>
      </c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  <c r="AD297" s="155"/>
      <c r="AE297" s="155"/>
      <c r="AF297" s="155"/>
      <c r="AG297" s="155"/>
      <c r="AH297" s="155"/>
      <c r="AI297" s="155"/>
      <c r="AJ297" s="155"/>
      <c r="AK297" s="155"/>
      <c r="AL297" s="155"/>
      <c r="AM297" s="155"/>
      <c r="AN297" s="155"/>
      <c r="AO297" s="155"/>
    </row>
    <row r="298" spans="1:41" ht="12.4" customHeight="1" outlineLevel="1">
      <c r="A298" s="172">
        <v>204003</v>
      </c>
      <c r="B298" s="259" t="s">
        <v>986</v>
      </c>
      <c r="C298" s="168" t="s">
        <v>2</v>
      </c>
      <c r="D298" s="164">
        <v>24</v>
      </c>
      <c r="E298" s="166">
        <v>271</v>
      </c>
      <c r="F298" s="161">
        <f t="shared" si="59"/>
        <v>262.85160038797284</v>
      </c>
      <c r="G298" s="161">
        <f t="shared" si="60"/>
        <v>257.59662915324662</v>
      </c>
      <c r="H298" s="280"/>
      <c r="I298" s="280"/>
      <c r="J298" s="280"/>
      <c r="K298" s="16"/>
      <c r="L298" s="232">
        <f t="shared" si="56"/>
        <v>0</v>
      </c>
      <c r="M298" s="233">
        <f t="shared" si="57"/>
        <v>0</v>
      </c>
      <c r="N298" s="233">
        <f t="shared" si="58"/>
        <v>0</v>
      </c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55"/>
      <c r="AE298" s="155"/>
      <c r="AF298" s="155"/>
      <c r="AG298" s="155"/>
      <c r="AH298" s="155"/>
      <c r="AI298" s="155"/>
      <c r="AJ298" s="155"/>
      <c r="AK298" s="155"/>
      <c r="AL298" s="155"/>
      <c r="AM298" s="155"/>
      <c r="AN298" s="155"/>
      <c r="AO298" s="155"/>
    </row>
    <row r="299" spans="1:41" ht="12.4" customHeight="1" outlineLevel="1">
      <c r="A299" s="172">
        <v>204004</v>
      </c>
      <c r="B299" s="259" t="s">
        <v>987</v>
      </c>
      <c r="C299" s="168" t="s">
        <v>2</v>
      </c>
      <c r="D299" s="164">
        <v>24</v>
      </c>
      <c r="E299" s="166">
        <v>271</v>
      </c>
      <c r="F299" s="161">
        <f t="shared" si="59"/>
        <v>262.85160038797284</v>
      </c>
      <c r="G299" s="161">
        <f t="shared" si="60"/>
        <v>257.59662915324662</v>
      </c>
      <c r="H299" s="280"/>
      <c r="I299" s="280"/>
      <c r="J299" s="280"/>
      <c r="K299" s="16"/>
      <c r="L299" s="232">
        <f t="shared" si="56"/>
        <v>0</v>
      </c>
      <c r="M299" s="233">
        <f t="shared" si="57"/>
        <v>0</v>
      </c>
      <c r="N299" s="233">
        <f t="shared" si="58"/>
        <v>0</v>
      </c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  <c r="Z299" s="155"/>
      <c r="AA299" s="155"/>
      <c r="AB299" s="155"/>
      <c r="AC299" s="155"/>
      <c r="AD299" s="155"/>
      <c r="AE299" s="155"/>
      <c r="AF299" s="155"/>
      <c r="AG299" s="155"/>
      <c r="AH299" s="155"/>
      <c r="AI299" s="155"/>
      <c r="AJ299" s="155"/>
      <c r="AK299" s="155"/>
      <c r="AL299" s="155"/>
      <c r="AM299" s="155"/>
      <c r="AN299" s="155"/>
      <c r="AO299" s="155"/>
    </row>
    <row r="300" spans="1:41" ht="12.4" customHeight="1" outlineLevel="1">
      <c r="A300" s="172">
        <v>204005</v>
      </c>
      <c r="B300" s="259" t="s">
        <v>988</v>
      </c>
      <c r="C300" s="168" t="s">
        <v>2</v>
      </c>
      <c r="D300" s="164">
        <v>24</v>
      </c>
      <c r="E300" s="166">
        <v>271</v>
      </c>
      <c r="F300" s="161">
        <f t="shared" si="59"/>
        <v>262.85160038797284</v>
      </c>
      <c r="G300" s="161">
        <f t="shared" si="60"/>
        <v>257.59662915324662</v>
      </c>
      <c r="H300" s="280"/>
      <c r="I300" s="280"/>
      <c r="J300" s="280"/>
      <c r="K300" s="16"/>
      <c r="L300" s="232">
        <f t="shared" si="56"/>
        <v>0</v>
      </c>
      <c r="M300" s="233">
        <f t="shared" si="57"/>
        <v>0</v>
      </c>
      <c r="N300" s="233">
        <f t="shared" si="58"/>
        <v>0</v>
      </c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  <c r="Z300" s="155"/>
      <c r="AA300" s="155"/>
      <c r="AB300" s="155"/>
      <c r="AC300" s="155"/>
      <c r="AD300" s="155"/>
      <c r="AE300" s="155"/>
      <c r="AF300" s="155"/>
      <c r="AG300" s="155"/>
      <c r="AH300" s="155"/>
      <c r="AI300" s="155"/>
      <c r="AJ300" s="155"/>
      <c r="AK300" s="155"/>
      <c r="AL300" s="155"/>
      <c r="AM300" s="155"/>
      <c r="AN300" s="155"/>
      <c r="AO300" s="155"/>
    </row>
    <row r="301" spans="1:41" ht="12.4" customHeight="1" outlineLevel="1">
      <c r="A301" s="172">
        <v>204006</v>
      </c>
      <c r="B301" s="259" t="s">
        <v>488</v>
      </c>
      <c r="C301" s="168" t="s">
        <v>2</v>
      </c>
      <c r="D301" s="164">
        <v>16</v>
      </c>
      <c r="E301" s="166">
        <v>345</v>
      </c>
      <c r="F301" s="161">
        <f t="shared" si="59"/>
        <v>334.62657613967025</v>
      </c>
      <c r="G301" s="161">
        <f t="shared" si="60"/>
        <v>327.93666811022172</v>
      </c>
      <c r="H301" s="280"/>
      <c r="I301" s="280"/>
      <c r="J301" s="280"/>
      <c r="K301" s="16"/>
      <c r="L301" s="232">
        <f t="shared" si="56"/>
        <v>0</v>
      </c>
      <c r="M301" s="233">
        <f t="shared" si="57"/>
        <v>0</v>
      </c>
      <c r="N301" s="233">
        <f t="shared" si="58"/>
        <v>0</v>
      </c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  <c r="Z301" s="155"/>
      <c r="AA301" s="155"/>
      <c r="AB301" s="155"/>
      <c r="AC301" s="155"/>
      <c r="AD301" s="155"/>
      <c r="AE301" s="155"/>
      <c r="AF301" s="155"/>
      <c r="AG301" s="155"/>
      <c r="AH301" s="155"/>
      <c r="AI301" s="155"/>
      <c r="AJ301" s="155"/>
      <c r="AK301" s="155"/>
      <c r="AL301" s="155"/>
      <c r="AM301" s="155"/>
      <c r="AN301" s="155"/>
      <c r="AO301" s="155"/>
    </row>
    <row r="302" spans="1:41" ht="12.4" customHeight="1" outlineLevel="1">
      <c r="A302" s="172">
        <v>204007</v>
      </c>
      <c r="B302" s="259" t="s">
        <v>489</v>
      </c>
      <c r="C302" s="168" t="s">
        <v>2</v>
      </c>
      <c r="D302" s="164">
        <v>16</v>
      </c>
      <c r="E302" s="166">
        <v>345</v>
      </c>
      <c r="F302" s="161">
        <f t="shared" si="59"/>
        <v>334.62657613967025</v>
      </c>
      <c r="G302" s="161">
        <f t="shared" si="60"/>
        <v>327.93666811022172</v>
      </c>
      <c r="H302" s="280"/>
      <c r="I302" s="280"/>
      <c r="J302" s="280"/>
      <c r="K302" s="16"/>
      <c r="L302" s="232">
        <f t="shared" si="56"/>
        <v>0</v>
      </c>
      <c r="M302" s="233">
        <f t="shared" si="57"/>
        <v>0</v>
      </c>
      <c r="N302" s="233">
        <f t="shared" si="58"/>
        <v>0</v>
      </c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  <c r="Z302" s="155"/>
      <c r="AA302" s="155"/>
      <c r="AB302" s="155"/>
      <c r="AC302" s="155"/>
      <c r="AD302" s="155"/>
      <c r="AE302" s="155"/>
      <c r="AF302" s="155"/>
      <c r="AG302" s="155"/>
      <c r="AH302" s="155"/>
      <c r="AI302" s="155"/>
      <c r="AJ302" s="155"/>
      <c r="AK302" s="155"/>
      <c r="AL302" s="155"/>
      <c r="AM302" s="155"/>
      <c r="AN302" s="155"/>
      <c r="AO302" s="155"/>
    </row>
    <row r="303" spans="1:41" ht="12.4" customHeight="1" outlineLevel="1">
      <c r="A303" s="172">
        <v>204008</v>
      </c>
      <c r="B303" s="259" t="s">
        <v>490</v>
      </c>
      <c r="C303" s="168" t="s">
        <v>2</v>
      </c>
      <c r="D303" s="164">
        <v>16</v>
      </c>
      <c r="E303" s="166">
        <v>303</v>
      </c>
      <c r="F303" s="161">
        <f t="shared" si="59"/>
        <v>293.88942774005824</v>
      </c>
      <c r="G303" s="161">
        <f t="shared" si="60"/>
        <v>288.01394329680346</v>
      </c>
      <c r="H303" s="280"/>
      <c r="I303" s="280"/>
      <c r="J303" s="280"/>
      <c r="K303" s="16"/>
      <c r="L303" s="232">
        <f t="shared" si="56"/>
        <v>0</v>
      </c>
      <c r="M303" s="233">
        <f t="shared" si="57"/>
        <v>0</v>
      </c>
      <c r="N303" s="233">
        <f t="shared" si="58"/>
        <v>0</v>
      </c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5"/>
      <c r="AJ303" s="155"/>
      <c r="AK303" s="155"/>
      <c r="AL303" s="155"/>
      <c r="AM303" s="155"/>
      <c r="AN303" s="155"/>
      <c r="AO303" s="155"/>
    </row>
    <row r="304" spans="1:41" ht="12.4" customHeight="1" outlineLevel="1" thickBot="1">
      <c r="A304" s="172">
        <v>204009</v>
      </c>
      <c r="B304" s="259" t="s">
        <v>491</v>
      </c>
      <c r="C304" s="168" t="s">
        <v>2</v>
      </c>
      <c r="D304" s="164">
        <v>16</v>
      </c>
      <c r="E304" s="166">
        <v>303</v>
      </c>
      <c r="F304" s="161">
        <f t="shared" si="59"/>
        <v>293.88942774005824</v>
      </c>
      <c r="G304" s="161">
        <f t="shared" si="60"/>
        <v>288.01394329680346</v>
      </c>
      <c r="H304" s="280"/>
      <c r="I304" s="280"/>
      <c r="J304" s="280"/>
      <c r="K304" s="17"/>
      <c r="L304" s="232">
        <f t="shared" si="56"/>
        <v>0</v>
      </c>
      <c r="M304" s="233">
        <f t="shared" si="57"/>
        <v>0</v>
      </c>
      <c r="N304" s="233">
        <f t="shared" si="58"/>
        <v>0</v>
      </c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5"/>
      <c r="AJ304" s="155"/>
      <c r="AK304" s="155"/>
      <c r="AL304" s="155"/>
      <c r="AM304" s="155"/>
      <c r="AN304" s="155"/>
      <c r="AO304" s="155"/>
    </row>
    <row r="305" spans="1:41" s="128" customFormat="1" ht="17.25" customHeight="1">
      <c r="A305" s="450" t="s">
        <v>1014</v>
      </c>
      <c r="B305" s="450"/>
      <c r="C305" s="450"/>
      <c r="D305" s="450"/>
      <c r="E305" s="450"/>
      <c r="F305" s="450"/>
      <c r="G305" s="450"/>
      <c r="H305" s="269"/>
      <c r="I305" s="269"/>
      <c r="J305" s="269"/>
      <c r="K305" s="269"/>
      <c r="L305" s="133"/>
      <c r="M305" s="63"/>
      <c r="N305" s="63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5"/>
      <c r="AJ305" s="155"/>
      <c r="AK305" s="155"/>
      <c r="AL305" s="155"/>
      <c r="AM305" s="155"/>
      <c r="AN305" s="155"/>
      <c r="AO305" s="155"/>
    </row>
    <row r="306" spans="1:41" s="128" customFormat="1" ht="14.1" customHeight="1" outlineLevel="1" thickBot="1">
      <c r="A306" s="522" t="s">
        <v>1015</v>
      </c>
      <c r="B306" s="522"/>
      <c r="C306" s="522"/>
      <c r="D306" s="522"/>
      <c r="E306" s="522"/>
      <c r="F306" s="522"/>
      <c r="G306" s="522"/>
      <c r="H306" s="269"/>
      <c r="I306" s="269"/>
      <c r="J306" s="269"/>
      <c r="K306" s="269"/>
      <c r="L306" s="133"/>
      <c r="M306" s="63"/>
      <c r="N306" s="63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  <c r="AF306" s="155"/>
      <c r="AG306" s="155"/>
      <c r="AH306" s="155"/>
      <c r="AI306" s="155"/>
      <c r="AJ306" s="155"/>
      <c r="AK306" s="155"/>
      <c r="AL306" s="155"/>
      <c r="AM306" s="155"/>
      <c r="AN306" s="155"/>
      <c r="AO306" s="155"/>
    </row>
    <row r="307" spans="1:41" s="28" customFormat="1" ht="12.4" customHeight="1" outlineLevel="2" thickBot="1">
      <c r="A307" s="172">
        <v>205001</v>
      </c>
      <c r="B307" s="273" t="s">
        <v>756</v>
      </c>
      <c r="C307" s="168" t="s">
        <v>2</v>
      </c>
      <c r="D307" s="164">
        <v>20</v>
      </c>
      <c r="E307" s="166">
        <v>135</v>
      </c>
      <c r="F307" s="161">
        <f t="shared" ref="F307:F312" si="61">E307/1.031</f>
        <v>130.94083414161011</v>
      </c>
      <c r="G307" s="161">
        <f t="shared" ref="G307:G312" si="62">F307/1.0204</f>
        <v>128.32304404313027</v>
      </c>
      <c r="H307" s="302"/>
      <c r="I307" s="302"/>
      <c r="J307" s="302"/>
      <c r="K307" s="175"/>
      <c r="L307" s="232">
        <f t="shared" ref="L307:L312" si="63">K307*E307</f>
        <v>0</v>
      </c>
      <c r="M307" s="303">
        <f t="shared" ref="M307:M312" si="64">IF($L$8&gt;=30000,K307*F307,0)</f>
        <v>0</v>
      </c>
      <c r="N307" s="303">
        <f t="shared" ref="N307:N312" si="65">IF($L$8&gt;=100000,K307*G307,0)</f>
        <v>0</v>
      </c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5"/>
      <c r="Z307" s="155"/>
      <c r="AA307" s="155"/>
      <c r="AB307" s="155"/>
      <c r="AC307" s="155"/>
      <c r="AD307" s="155"/>
      <c r="AE307" s="155"/>
      <c r="AF307" s="155"/>
      <c r="AG307" s="155"/>
      <c r="AH307" s="155"/>
      <c r="AI307" s="155"/>
      <c r="AJ307" s="155"/>
      <c r="AK307" s="155"/>
      <c r="AL307" s="155"/>
      <c r="AM307" s="155"/>
      <c r="AN307" s="155"/>
      <c r="AO307" s="155"/>
    </row>
    <row r="308" spans="1:41" s="28" customFormat="1" ht="12.4" customHeight="1" outlineLevel="2" thickBot="1">
      <c r="A308" s="172">
        <v>205002</v>
      </c>
      <c r="B308" s="273" t="s">
        <v>757</v>
      </c>
      <c r="C308" s="168" t="s">
        <v>2</v>
      </c>
      <c r="D308" s="164">
        <v>20</v>
      </c>
      <c r="E308" s="166">
        <v>135</v>
      </c>
      <c r="F308" s="161">
        <f t="shared" si="61"/>
        <v>130.94083414161011</v>
      </c>
      <c r="G308" s="161">
        <f t="shared" si="62"/>
        <v>128.32304404313027</v>
      </c>
      <c r="H308" s="302"/>
      <c r="I308" s="302"/>
      <c r="J308" s="302"/>
      <c r="K308" s="16"/>
      <c r="L308" s="232">
        <f t="shared" si="63"/>
        <v>0</v>
      </c>
      <c r="M308" s="303">
        <f t="shared" si="64"/>
        <v>0</v>
      </c>
      <c r="N308" s="303">
        <f t="shared" si="65"/>
        <v>0</v>
      </c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  <c r="Z308" s="155"/>
      <c r="AA308" s="155"/>
      <c r="AB308" s="155"/>
      <c r="AC308" s="155"/>
      <c r="AD308" s="155"/>
      <c r="AE308" s="155"/>
      <c r="AF308" s="155"/>
      <c r="AG308" s="155"/>
      <c r="AH308" s="155"/>
      <c r="AI308" s="155"/>
      <c r="AJ308" s="155"/>
      <c r="AK308" s="155"/>
      <c r="AL308" s="155"/>
      <c r="AM308" s="155"/>
      <c r="AN308" s="155"/>
      <c r="AO308" s="155"/>
    </row>
    <row r="309" spans="1:41" s="28" customFormat="1" ht="12.4" customHeight="1" outlineLevel="2" thickBot="1">
      <c r="A309" s="172">
        <v>205020</v>
      </c>
      <c r="B309" s="273" t="s">
        <v>1431</v>
      </c>
      <c r="C309" s="168" t="s">
        <v>2</v>
      </c>
      <c r="D309" s="164">
        <v>20</v>
      </c>
      <c r="E309" s="166">
        <v>135</v>
      </c>
      <c r="F309" s="161">
        <f t="shared" si="61"/>
        <v>130.94083414161011</v>
      </c>
      <c r="G309" s="161">
        <f t="shared" si="62"/>
        <v>128.32304404313027</v>
      </c>
      <c r="H309" s="302"/>
      <c r="I309" s="302"/>
      <c r="J309" s="302"/>
      <c r="K309" s="16"/>
      <c r="L309" s="232">
        <f t="shared" si="63"/>
        <v>0</v>
      </c>
      <c r="M309" s="303">
        <f t="shared" si="64"/>
        <v>0</v>
      </c>
      <c r="N309" s="303">
        <f t="shared" si="65"/>
        <v>0</v>
      </c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5"/>
      <c r="Z309" s="155"/>
      <c r="AA309" s="155"/>
      <c r="AB309" s="155"/>
      <c r="AC309" s="155"/>
      <c r="AD309" s="155"/>
      <c r="AE309" s="155"/>
      <c r="AF309" s="155"/>
      <c r="AG309" s="155"/>
      <c r="AH309" s="155"/>
      <c r="AI309" s="155"/>
      <c r="AJ309" s="155"/>
      <c r="AK309" s="155"/>
      <c r="AL309" s="155"/>
      <c r="AM309" s="155"/>
      <c r="AN309" s="155"/>
      <c r="AO309" s="155"/>
    </row>
    <row r="310" spans="1:41" s="28" customFormat="1" ht="12.4" customHeight="1" outlineLevel="2" thickBot="1">
      <c r="A310" s="172">
        <v>205003</v>
      </c>
      <c r="B310" s="273" t="s">
        <v>758</v>
      </c>
      <c r="C310" s="168" t="s">
        <v>2</v>
      </c>
      <c r="D310" s="164">
        <v>10</v>
      </c>
      <c r="E310" s="166">
        <v>175</v>
      </c>
      <c r="F310" s="161">
        <f t="shared" si="61"/>
        <v>169.73811833171681</v>
      </c>
      <c r="G310" s="161">
        <f t="shared" si="62"/>
        <v>166.34468672257626</v>
      </c>
      <c r="H310" s="302"/>
      <c r="I310" s="302"/>
      <c r="J310" s="302"/>
      <c r="K310" s="16"/>
      <c r="L310" s="232">
        <f t="shared" si="63"/>
        <v>0</v>
      </c>
      <c r="M310" s="303">
        <f t="shared" si="64"/>
        <v>0</v>
      </c>
      <c r="N310" s="303">
        <f t="shared" si="65"/>
        <v>0</v>
      </c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5"/>
      <c r="Z310" s="155"/>
      <c r="AA310" s="155"/>
      <c r="AB310" s="155"/>
      <c r="AC310" s="155"/>
      <c r="AD310" s="155"/>
      <c r="AE310" s="155"/>
      <c r="AF310" s="155"/>
      <c r="AG310" s="155"/>
      <c r="AH310" s="155"/>
      <c r="AI310" s="155"/>
      <c r="AJ310" s="155"/>
      <c r="AK310" s="155"/>
      <c r="AL310" s="155"/>
      <c r="AM310" s="155"/>
      <c r="AN310" s="155"/>
      <c r="AO310" s="155"/>
    </row>
    <row r="311" spans="1:41" s="28" customFormat="1" ht="12.4" customHeight="1" outlineLevel="2" thickBot="1">
      <c r="A311" s="172">
        <v>205004</v>
      </c>
      <c r="B311" s="273" t="s">
        <v>759</v>
      </c>
      <c r="C311" s="168" t="s">
        <v>2</v>
      </c>
      <c r="D311" s="164">
        <v>10</v>
      </c>
      <c r="E311" s="166">
        <v>175</v>
      </c>
      <c r="F311" s="161">
        <f t="shared" si="61"/>
        <v>169.73811833171681</v>
      </c>
      <c r="G311" s="161">
        <f t="shared" si="62"/>
        <v>166.34468672257626</v>
      </c>
      <c r="H311" s="302"/>
      <c r="I311" s="302"/>
      <c r="J311" s="302"/>
      <c r="K311" s="16"/>
      <c r="L311" s="232">
        <f t="shared" si="63"/>
        <v>0</v>
      </c>
      <c r="M311" s="303">
        <f t="shared" si="64"/>
        <v>0</v>
      </c>
      <c r="N311" s="303">
        <f t="shared" si="65"/>
        <v>0</v>
      </c>
      <c r="O311" s="155"/>
      <c r="P311" s="155"/>
      <c r="Q311" s="155"/>
      <c r="R311" s="155"/>
      <c r="S311" s="155"/>
      <c r="T311" s="155"/>
      <c r="U311" s="155"/>
      <c r="V311" s="155"/>
      <c r="W311" s="155"/>
      <c r="X311" s="155"/>
      <c r="Y311" s="155"/>
      <c r="Z311" s="155"/>
      <c r="AA311" s="155"/>
      <c r="AB311" s="155"/>
      <c r="AC311" s="155"/>
      <c r="AD311" s="155"/>
      <c r="AE311" s="155"/>
      <c r="AF311" s="155"/>
      <c r="AG311" s="155"/>
      <c r="AH311" s="155"/>
      <c r="AI311" s="155"/>
      <c r="AJ311" s="155"/>
      <c r="AK311" s="155"/>
      <c r="AL311" s="155"/>
      <c r="AM311" s="155"/>
      <c r="AN311" s="155"/>
      <c r="AO311" s="155"/>
    </row>
    <row r="312" spans="1:41" s="28" customFormat="1" ht="12.4" customHeight="1" outlineLevel="2" thickBot="1">
      <c r="A312" s="272">
        <v>205021</v>
      </c>
      <c r="B312" s="273" t="s">
        <v>1432</v>
      </c>
      <c r="C312" s="168" t="s">
        <v>2</v>
      </c>
      <c r="D312" s="164">
        <v>10</v>
      </c>
      <c r="E312" s="166">
        <v>175</v>
      </c>
      <c r="F312" s="161">
        <f t="shared" si="61"/>
        <v>169.73811833171681</v>
      </c>
      <c r="G312" s="161">
        <f t="shared" si="62"/>
        <v>166.34468672257626</v>
      </c>
      <c r="H312" s="302"/>
      <c r="I312" s="302"/>
      <c r="J312" s="302"/>
      <c r="K312" s="223"/>
      <c r="L312" s="232">
        <f t="shared" si="63"/>
        <v>0</v>
      </c>
      <c r="M312" s="303">
        <f t="shared" si="64"/>
        <v>0</v>
      </c>
      <c r="N312" s="303">
        <f t="shared" si="65"/>
        <v>0</v>
      </c>
      <c r="O312" s="155"/>
      <c r="P312" s="155"/>
      <c r="Q312" s="155"/>
      <c r="R312" s="155"/>
      <c r="S312" s="155"/>
      <c r="T312" s="155"/>
      <c r="U312" s="155"/>
      <c r="V312" s="155"/>
      <c r="W312" s="155"/>
      <c r="X312" s="155"/>
      <c r="Y312" s="155"/>
      <c r="Z312" s="155"/>
      <c r="AA312" s="155"/>
      <c r="AB312" s="155"/>
      <c r="AC312" s="155"/>
      <c r="AD312" s="155"/>
      <c r="AE312" s="155"/>
      <c r="AF312" s="155"/>
      <c r="AG312" s="155"/>
      <c r="AH312" s="155"/>
      <c r="AI312" s="155"/>
      <c r="AJ312" s="155"/>
      <c r="AK312" s="155"/>
      <c r="AL312" s="155"/>
      <c r="AM312" s="155"/>
      <c r="AN312" s="155"/>
      <c r="AO312" s="155"/>
    </row>
    <row r="313" spans="1:41" s="28" customFormat="1" ht="12.4" customHeight="1" outlineLevel="1" thickBot="1">
      <c r="A313" s="524" t="s">
        <v>1016</v>
      </c>
      <c r="B313" s="524"/>
      <c r="C313" s="524"/>
      <c r="D313" s="524"/>
      <c r="E313" s="524"/>
      <c r="F313" s="524"/>
      <c r="G313" s="524"/>
      <c r="H313" s="302"/>
      <c r="I313" s="302"/>
      <c r="J313" s="302"/>
      <c r="K313" s="222"/>
      <c r="L313" s="304"/>
      <c r="M313" s="63"/>
      <c r="N313" s="63"/>
      <c r="O313" s="155"/>
      <c r="P313" s="155"/>
      <c r="Q313" s="155"/>
      <c r="R313" s="155"/>
      <c r="S313" s="155"/>
      <c r="T313" s="155"/>
      <c r="U313" s="155"/>
      <c r="V313" s="155"/>
      <c r="W313" s="155"/>
      <c r="X313" s="155"/>
      <c r="Y313" s="155"/>
      <c r="Z313" s="155"/>
      <c r="AA313" s="155"/>
      <c r="AB313" s="155"/>
      <c r="AC313" s="155"/>
      <c r="AD313" s="155"/>
      <c r="AE313" s="155"/>
      <c r="AF313" s="155"/>
      <c r="AG313" s="155"/>
      <c r="AH313" s="155"/>
      <c r="AI313" s="155"/>
      <c r="AJ313" s="155"/>
      <c r="AK313" s="155"/>
      <c r="AL313" s="155"/>
      <c r="AM313" s="155"/>
      <c r="AN313" s="155"/>
      <c r="AO313" s="155"/>
    </row>
    <row r="314" spans="1:41" s="28" customFormat="1" ht="12.4" customHeight="1" outlineLevel="2">
      <c r="A314" s="172">
        <v>205005</v>
      </c>
      <c r="B314" s="259" t="s">
        <v>1017</v>
      </c>
      <c r="C314" s="168" t="s">
        <v>2</v>
      </c>
      <c r="D314" s="164">
        <v>30</v>
      </c>
      <c r="E314" s="166">
        <v>200</v>
      </c>
      <c r="F314" s="161">
        <f>E314/1.031</f>
        <v>193.98642095053347</v>
      </c>
      <c r="G314" s="161">
        <f>F314/1.0204</f>
        <v>190.10821339722997</v>
      </c>
      <c r="H314" s="305"/>
      <c r="I314" s="305"/>
      <c r="J314" s="305"/>
      <c r="K314" s="175"/>
      <c r="L314" s="232">
        <f t="shared" ref="L314:L328" si="66">K314*E314</f>
        <v>0</v>
      </c>
      <c r="M314" s="303">
        <f t="shared" ref="M314:M328" si="67">IF($L$8&gt;=30000,K314*F314,0)</f>
        <v>0</v>
      </c>
      <c r="N314" s="303">
        <f t="shared" ref="N314:N328" si="68">IF($L$8&gt;=100000,K314*G314,0)</f>
        <v>0</v>
      </c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  <c r="AN314" s="155"/>
      <c r="AO314" s="155"/>
    </row>
    <row r="315" spans="1:41" s="28" customFormat="1" ht="12.4" customHeight="1" outlineLevel="2">
      <c r="A315" s="172">
        <v>205006</v>
      </c>
      <c r="B315" s="259" t="s">
        <v>1018</v>
      </c>
      <c r="C315" s="168" t="s">
        <v>2</v>
      </c>
      <c r="D315" s="164">
        <v>30</v>
      </c>
      <c r="E315" s="166">
        <v>200</v>
      </c>
      <c r="F315" s="161">
        <f t="shared" ref="F315:F328" si="69">E315/1.031</f>
        <v>193.98642095053347</v>
      </c>
      <c r="G315" s="161">
        <f t="shared" ref="G315:G328" si="70">F315/1.0204</f>
        <v>190.10821339722997</v>
      </c>
      <c r="H315" s="230"/>
      <c r="I315" s="230"/>
      <c r="J315" s="231"/>
      <c r="K315" s="16"/>
      <c r="L315" s="232">
        <f t="shared" si="66"/>
        <v>0</v>
      </c>
      <c r="M315" s="303">
        <f t="shared" si="67"/>
        <v>0</v>
      </c>
      <c r="N315" s="303">
        <f t="shared" si="68"/>
        <v>0</v>
      </c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55"/>
      <c r="AJ315" s="155"/>
      <c r="AK315" s="155"/>
      <c r="AL315" s="155"/>
      <c r="AM315" s="155"/>
      <c r="AN315" s="155"/>
      <c r="AO315" s="155"/>
    </row>
    <row r="316" spans="1:41" s="28" customFormat="1" ht="12.4" customHeight="1" outlineLevel="2">
      <c r="A316" s="172">
        <v>205007</v>
      </c>
      <c r="B316" s="259" t="s">
        <v>1019</v>
      </c>
      <c r="C316" s="168" t="s">
        <v>2</v>
      </c>
      <c r="D316" s="164">
        <v>30</v>
      </c>
      <c r="E316" s="166">
        <v>200</v>
      </c>
      <c r="F316" s="161">
        <f t="shared" si="69"/>
        <v>193.98642095053347</v>
      </c>
      <c r="G316" s="161">
        <f t="shared" si="70"/>
        <v>190.10821339722997</v>
      </c>
      <c r="H316" s="230"/>
      <c r="I316" s="230"/>
      <c r="J316" s="231"/>
      <c r="K316" s="16"/>
      <c r="L316" s="232">
        <f t="shared" si="66"/>
        <v>0</v>
      </c>
      <c r="M316" s="303">
        <f t="shared" si="67"/>
        <v>0</v>
      </c>
      <c r="N316" s="303">
        <f t="shared" si="68"/>
        <v>0</v>
      </c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  <c r="AF316" s="155"/>
      <c r="AG316" s="155"/>
      <c r="AH316" s="155"/>
      <c r="AI316" s="155"/>
      <c r="AJ316" s="155"/>
      <c r="AK316" s="155"/>
      <c r="AL316" s="155"/>
      <c r="AM316" s="155"/>
      <c r="AN316" s="155"/>
      <c r="AO316" s="155"/>
    </row>
    <row r="317" spans="1:41" s="28" customFormat="1" ht="12.4" customHeight="1" outlineLevel="2">
      <c r="A317" s="172">
        <v>205008</v>
      </c>
      <c r="B317" s="259" t="s">
        <v>1437</v>
      </c>
      <c r="C317" s="168" t="s">
        <v>2</v>
      </c>
      <c r="D317" s="164">
        <v>30</v>
      </c>
      <c r="E317" s="166">
        <v>200</v>
      </c>
      <c r="F317" s="161">
        <f t="shared" si="69"/>
        <v>193.98642095053347</v>
      </c>
      <c r="G317" s="161">
        <f t="shared" si="70"/>
        <v>190.10821339722997</v>
      </c>
      <c r="H317" s="230"/>
      <c r="I317" s="230"/>
      <c r="J317" s="231"/>
      <c r="K317" s="16"/>
      <c r="L317" s="232">
        <f t="shared" si="66"/>
        <v>0</v>
      </c>
      <c r="M317" s="303">
        <f t="shared" si="67"/>
        <v>0</v>
      </c>
      <c r="N317" s="303">
        <f t="shared" si="68"/>
        <v>0</v>
      </c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  <c r="AF317" s="155"/>
      <c r="AG317" s="155"/>
      <c r="AH317" s="155"/>
      <c r="AI317" s="155"/>
      <c r="AJ317" s="155"/>
      <c r="AK317" s="155"/>
      <c r="AL317" s="155"/>
      <c r="AM317" s="155"/>
      <c r="AN317" s="155"/>
      <c r="AO317" s="155"/>
    </row>
    <row r="318" spans="1:41" s="28" customFormat="1" ht="12.4" customHeight="1" outlineLevel="2">
      <c r="A318" s="172">
        <v>205009</v>
      </c>
      <c r="B318" s="259" t="s">
        <v>1020</v>
      </c>
      <c r="C318" s="168" t="s">
        <v>2</v>
      </c>
      <c r="D318" s="164">
        <v>30</v>
      </c>
      <c r="E318" s="166">
        <v>200</v>
      </c>
      <c r="F318" s="161">
        <f t="shared" si="69"/>
        <v>193.98642095053347</v>
      </c>
      <c r="G318" s="161">
        <f t="shared" si="70"/>
        <v>190.10821339722997</v>
      </c>
      <c r="H318" s="230"/>
      <c r="I318" s="230"/>
      <c r="J318" s="231"/>
      <c r="K318" s="16"/>
      <c r="L318" s="232">
        <f t="shared" si="66"/>
        <v>0</v>
      </c>
      <c r="M318" s="303">
        <f t="shared" si="67"/>
        <v>0</v>
      </c>
      <c r="N318" s="303">
        <f t="shared" si="68"/>
        <v>0</v>
      </c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55"/>
      <c r="AE318" s="155"/>
      <c r="AF318" s="155"/>
      <c r="AG318" s="155"/>
      <c r="AH318" s="155"/>
      <c r="AI318" s="155"/>
      <c r="AJ318" s="155"/>
      <c r="AK318" s="155"/>
      <c r="AL318" s="155"/>
      <c r="AM318" s="155"/>
      <c r="AN318" s="155"/>
      <c r="AO318" s="155"/>
    </row>
    <row r="319" spans="1:41" s="28" customFormat="1" ht="12.4" customHeight="1" outlineLevel="2">
      <c r="A319" s="172">
        <v>205010</v>
      </c>
      <c r="B319" s="259" t="s">
        <v>1021</v>
      </c>
      <c r="C319" s="168" t="s">
        <v>2</v>
      </c>
      <c r="D319" s="164">
        <v>30</v>
      </c>
      <c r="E319" s="166">
        <v>200</v>
      </c>
      <c r="F319" s="161">
        <f t="shared" si="69"/>
        <v>193.98642095053347</v>
      </c>
      <c r="G319" s="161">
        <f t="shared" si="70"/>
        <v>190.10821339722997</v>
      </c>
      <c r="H319" s="230"/>
      <c r="I319" s="230"/>
      <c r="J319" s="231"/>
      <c r="K319" s="16"/>
      <c r="L319" s="232">
        <f t="shared" si="66"/>
        <v>0</v>
      </c>
      <c r="M319" s="303">
        <f t="shared" si="67"/>
        <v>0</v>
      </c>
      <c r="N319" s="303">
        <f t="shared" si="68"/>
        <v>0</v>
      </c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  <c r="Z319" s="155"/>
      <c r="AA319" s="155"/>
      <c r="AB319" s="155"/>
      <c r="AC319" s="155"/>
      <c r="AD319" s="155"/>
      <c r="AE319" s="155"/>
      <c r="AF319" s="155"/>
      <c r="AG319" s="155"/>
      <c r="AH319" s="155"/>
      <c r="AI319" s="155"/>
      <c r="AJ319" s="155"/>
      <c r="AK319" s="155"/>
      <c r="AL319" s="155"/>
      <c r="AM319" s="155"/>
      <c r="AN319" s="155"/>
      <c r="AO319" s="155"/>
    </row>
    <row r="320" spans="1:41" s="28" customFormat="1" ht="12.4" customHeight="1" outlineLevel="2">
      <c r="A320" s="172">
        <v>205011</v>
      </c>
      <c r="B320" s="259" t="s">
        <v>1022</v>
      </c>
      <c r="C320" s="168" t="s">
        <v>2</v>
      </c>
      <c r="D320" s="164">
        <v>30</v>
      </c>
      <c r="E320" s="166">
        <v>200</v>
      </c>
      <c r="F320" s="161">
        <f t="shared" si="69"/>
        <v>193.98642095053347</v>
      </c>
      <c r="G320" s="161">
        <f t="shared" si="70"/>
        <v>190.10821339722997</v>
      </c>
      <c r="H320" s="230"/>
      <c r="I320" s="230"/>
      <c r="J320" s="231"/>
      <c r="K320" s="16"/>
      <c r="L320" s="232">
        <f t="shared" si="66"/>
        <v>0</v>
      </c>
      <c r="M320" s="303">
        <f t="shared" si="67"/>
        <v>0</v>
      </c>
      <c r="N320" s="303">
        <f t="shared" si="68"/>
        <v>0</v>
      </c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  <c r="Z320" s="155"/>
      <c r="AA320" s="155"/>
      <c r="AB320" s="155"/>
      <c r="AC320" s="155"/>
      <c r="AD320" s="155"/>
      <c r="AE320" s="155"/>
      <c r="AF320" s="155"/>
      <c r="AG320" s="155"/>
      <c r="AH320" s="155"/>
      <c r="AI320" s="155"/>
      <c r="AJ320" s="155"/>
      <c r="AK320" s="155"/>
      <c r="AL320" s="155"/>
      <c r="AM320" s="155"/>
      <c r="AN320" s="155"/>
      <c r="AO320" s="155"/>
    </row>
    <row r="321" spans="1:41" s="28" customFormat="1" ht="12.4" customHeight="1" outlineLevel="2">
      <c r="A321" s="172">
        <v>205012</v>
      </c>
      <c r="B321" s="259" t="s">
        <v>1023</v>
      </c>
      <c r="C321" s="168" t="s">
        <v>2</v>
      </c>
      <c r="D321" s="164">
        <v>30</v>
      </c>
      <c r="E321" s="166">
        <v>200</v>
      </c>
      <c r="F321" s="161">
        <f t="shared" si="69"/>
        <v>193.98642095053347</v>
      </c>
      <c r="G321" s="161">
        <f t="shared" si="70"/>
        <v>190.10821339722997</v>
      </c>
      <c r="H321" s="230"/>
      <c r="I321" s="230"/>
      <c r="J321" s="231"/>
      <c r="K321" s="16"/>
      <c r="L321" s="232">
        <f t="shared" si="66"/>
        <v>0</v>
      </c>
      <c r="M321" s="303">
        <f t="shared" si="67"/>
        <v>0</v>
      </c>
      <c r="N321" s="303">
        <f t="shared" si="68"/>
        <v>0</v>
      </c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  <c r="Z321" s="155"/>
      <c r="AA321" s="155"/>
      <c r="AB321" s="155"/>
      <c r="AC321" s="155"/>
      <c r="AD321" s="155"/>
      <c r="AE321" s="155"/>
      <c r="AF321" s="155"/>
      <c r="AG321" s="155"/>
      <c r="AH321" s="155"/>
      <c r="AI321" s="155"/>
      <c r="AJ321" s="155"/>
      <c r="AK321" s="155"/>
      <c r="AL321" s="155"/>
      <c r="AM321" s="155"/>
      <c r="AN321" s="155"/>
      <c r="AO321" s="155"/>
    </row>
    <row r="322" spans="1:41" s="28" customFormat="1" ht="12.4" customHeight="1" outlineLevel="2">
      <c r="A322" s="172">
        <v>205013</v>
      </c>
      <c r="B322" s="259" t="s">
        <v>1024</v>
      </c>
      <c r="C322" s="168" t="s">
        <v>2</v>
      </c>
      <c r="D322" s="164">
        <v>30</v>
      </c>
      <c r="E322" s="166">
        <v>195</v>
      </c>
      <c r="F322" s="161">
        <f t="shared" si="69"/>
        <v>189.13676042677014</v>
      </c>
      <c r="G322" s="161">
        <f t="shared" si="70"/>
        <v>185.35550806229924</v>
      </c>
      <c r="H322" s="230"/>
      <c r="I322" s="230"/>
      <c r="J322" s="231"/>
      <c r="K322" s="16"/>
      <c r="L322" s="232">
        <f t="shared" si="66"/>
        <v>0</v>
      </c>
      <c r="M322" s="303">
        <f t="shared" si="67"/>
        <v>0</v>
      </c>
      <c r="N322" s="303">
        <f t="shared" si="68"/>
        <v>0</v>
      </c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155"/>
      <c r="Z322" s="155"/>
      <c r="AA322" s="155"/>
      <c r="AB322" s="155"/>
      <c r="AC322" s="155"/>
      <c r="AD322" s="155"/>
      <c r="AE322" s="155"/>
      <c r="AF322" s="155"/>
      <c r="AG322" s="155"/>
      <c r="AH322" s="155"/>
      <c r="AI322" s="155"/>
      <c r="AJ322" s="155"/>
      <c r="AK322" s="155"/>
      <c r="AL322" s="155"/>
      <c r="AM322" s="155"/>
      <c r="AN322" s="155"/>
      <c r="AO322" s="155"/>
    </row>
    <row r="323" spans="1:41" s="28" customFormat="1" ht="12.4" customHeight="1" outlineLevel="2">
      <c r="A323" s="172">
        <v>205014</v>
      </c>
      <c r="B323" s="259" t="s">
        <v>1025</v>
      </c>
      <c r="C323" s="168" t="s">
        <v>2</v>
      </c>
      <c r="D323" s="164">
        <v>30</v>
      </c>
      <c r="E323" s="166">
        <v>195</v>
      </c>
      <c r="F323" s="161">
        <f t="shared" si="69"/>
        <v>189.13676042677014</v>
      </c>
      <c r="G323" s="161">
        <f t="shared" si="70"/>
        <v>185.35550806229924</v>
      </c>
      <c r="H323" s="230"/>
      <c r="I323" s="230"/>
      <c r="J323" s="231"/>
      <c r="K323" s="16"/>
      <c r="L323" s="232">
        <f t="shared" si="66"/>
        <v>0</v>
      </c>
      <c r="M323" s="303">
        <f t="shared" si="67"/>
        <v>0</v>
      </c>
      <c r="N323" s="303">
        <f t="shared" si="68"/>
        <v>0</v>
      </c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  <c r="AF323" s="155"/>
      <c r="AG323" s="155"/>
      <c r="AH323" s="155"/>
      <c r="AI323" s="155"/>
      <c r="AJ323" s="155"/>
      <c r="AK323" s="155"/>
      <c r="AL323" s="155"/>
      <c r="AM323" s="155"/>
      <c r="AN323" s="155"/>
      <c r="AO323" s="155"/>
    </row>
    <row r="324" spans="1:41" s="28" customFormat="1" ht="12.4" customHeight="1" outlineLevel="2">
      <c r="A324" s="172">
        <v>205015</v>
      </c>
      <c r="B324" s="259" t="s">
        <v>1026</v>
      </c>
      <c r="C324" s="168" t="s">
        <v>2</v>
      </c>
      <c r="D324" s="164">
        <v>30</v>
      </c>
      <c r="E324" s="166">
        <v>195</v>
      </c>
      <c r="F324" s="161">
        <f t="shared" si="69"/>
        <v>189.13676042677014</v>
      </c>
      <c r="G324" s="161">
        <f t="shared" si="70"/>
        <v>185.35550806229924</v>
      </c>
      <c r="H324" s="230"/>
      <c r="I324" s="230"/>
      <c r="J324" s="231"/>
      <c r="K324" s="16"/>
      <c r="L324" s="232">
        <f t="shared" si="66"/>
        <v>0</v>
      </c>
      <c r="M324" s="303">
        <f t="shared" si="67"/>
        <v>0</v>
      </c>
      <c r="N324" s="303">
        <f t="shared" si="68"/>
        <v>0</v>
      </c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  <c r="Z324" s="155"/>
      <c r="AA324" s="155"/>
      <c r="AB324" s="155"/>
      <c r="AC324" s="155"/>
      <c r="AD324" s="155"/>
      <c r="AE324" s="155"/>
      <c r="AF324" s="155"/>
      <c r="AG324" s="155"/>
      <c r="AH324" s="155"/>
      <c r="AI324" s="155"/>
      <c r="AJ324" s="155"/>
      <c r="AK324" s="155"/>
      <c r="AL324" s="155"/>
      <c r="AM324" s="155"/>
      <c r="AN324" s="155"/>
      <c r="AO324" s="155"/>
    </row>
    <row r="325" spans="1:41" s="28" customFormat="1" ht="12.4" customHeight="1" outlineLevel="2">
      <c r="A325" s="172">
        <v>205016</v>
      </c>
      <c r="B325" s="259" t="s">
        <v>1027</v>
      </c>
      <c r="C325" s="168" t="s">
        <v>2</v>
      </c>
      <c r="D325" s="164">
        <v>30</v>
      </c>
      <c r="E325" s="166">
        <v>195</v>
      </c>
      <c r="F325" s="161">
        <f t="shared" si="69"/>
        <v>189.13676042677014</v>
      </c>
      <c r="G325" s="161">
        <f t="shared" si="70"/>
        <v>185.35550806229924</v>
      </c>
      <c r="H325" s="230"/>
      <c r="I325" s="230"/>
      <c r="J325" s="231"/>
      <c r="K325" s="16"/>
      <c r="L325" s="232">
        <f t="shared" si="66"/>
        <v>0</v>
      </c>
      <c r="M325" s="303">
        <f t="shared" si="67"/>
        <v>0</v>
      </c>
      <c r="N325" s="303">
        <f t="shared" si="68"/>
        <v>0</v>
      </c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  <c r="Z325" s="155"/>
      <c r="AA325" s="155"/>
      <c r="AB325" s="155"/>
      <c r="AC325" s="155"/>
      <c r="AD325" s="155"/>
      <c r="AE325" s="155"/>
      <c r="AF325" s="155"/>
      <c r="AG325" s="155"/>
      <c r="AH325" s="155"/>
      <c r="AI325" s="155"/>
      <c r="AJ325" s="155"/>
      <c r="AK325" s="155"/>
      <c r="AL325" s="155"/>
      <c r="AM325" s="155"/>
      <c r="AN325" s="155"/>
      <c r="AO325" s="155"/>
    </row>
    <row r="326" spans="1:41" s="28" customFormat="1" ht="12.4" customHeight="1" outlineLevel="2">
      <c r="A326" s="172">
        <v>205017</v>
      </c>
      <c r="B326" s="259" t="s">
        <v>1028</v>
      </c>
      <c r="C326" s="168" t="s">
        <v>2</v>
      </c>
      <c r="D326" s="164">
        <v>30</v>
      </c>
      <c r="E326" s="166">
        <v>195</v>
      </c>
      <c r="F326" s="161">
        <f t="shared" si="69"/>
        <v>189.13676042677014</v>
      </c>
      <c r="G326" s="161">
        <f t="shared" si="70"/>
        <v>185.35550806229924</v>
      </c>
      <c r="H326" s="230"/>
      <c r="I326" s="230"/>
      <c r="J326" s="231"/>
      <c r="K326" s="16"/>
      <c r="L326" s="232">
        <f t="shared" si="66"/>
        <v>0</v>
      </c>
      <c r="M326" s="303">
        <f t="shared" si="67"/>
        <v>0</v>
      </c>
      <c r="N326" s="303">
        <f t="shared" si="68"/>
        <v>0</v>
      </c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5"/>
      <c r="AB326" s="155"/>
      <c r="AC326" s="155"/>
      <c r="AD326" s="155"/>
      <c r="AE326" s="155"/>
      <c r="AF326" s="155"/>
      <c r="AG326" s="155"/>
      <c r="AH326" s="155"/>
      <c r="AI326" s="155"/>
      <c r="AJ326" s="155"/>
      <c r="AK326" s="155"/>
      <c r="AL326" s="155"/>
      <c r="AM326" s="155"/>
      <c r="AN326" s="155"/>
      <c r="AO326" s="155"/>
    </row>
    <row r="327" spans="1:41" s="28" customFormat="1" ht="12.4" customHeight="1" outlineLevel="2">
      <c r="A327" s="172">
        <v>205018</v>
      </c>
      <c r="B327" s="259" t="s">
        <v>1029</v>
      </c>
      <c r="C327" s="168" t="s">
        <v>2</v>
      </c>
      <c r="D327" s="164">
        <v>30</v>
      </c>
      <c r="E327" s="166">
        <v>195</v>
      </c>
      <c r="F327" s="161">
        <f t="shared" si="69"/>
        <v>189.13676042677014</v>
      </c>
      <c r="G327" s="161">
        <f t="shared" si="70"/>
        <v>185.35550806229924</v>
      </c>
      <c r="H327" s="230"/>
      <c r="I327" s="230"/>
      <c r="J327" s="231"/>
      <c r="K327" s="16"/>
      <c r="L327" s="232">
        <f t="shared" si="66"/>
        <v>0</v>
      </c>
      <c r="M327" s="303">
        <f t="shared" si="67"/>
        <v>0</v>
      </c>
      <c r="N327" s="303">
        <f t="shared" si="68"/>
        <v>0</v>
      </c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  <c r="Z327" s="155"/>
      <c r="AA327" s="155"/>
      <c r="AB327" s="155"/>
      <c r="AC327" s="155"/>
      <c r="AD327" s="155"/>
      <c r="AE327" s="155"/>
      <c r="AF327" s="155"/>
      <c r="AG327" s="155"/>
      <c r="AH327" s="155"/>
      <c r="AI327" s="155"/>
      <c r="AJ327" s="155"/>
      <c r="AK327" s="155"/>
      <c r="AL327" s="155"/>
      <c r="AM327" s="155"/>
      <c r="AN327" s="155"/>
      <c r="AO327" s="155"/>
    </row>
    <row r="328" spans="1:41" s="28" customFormat="1" ht="12.4" customHeight="1" outlineLevel="2" thickBot="1">
      <c r="A328" s="172">
        <v>205019</v>
      </c>
      <c r="B328" s="259" t="s">
        <v>1030</v>
      </c>
      <c r="C328" s="168" t="s">
        <v>2</v>
      </c>
      <c r="D328" s="164">
        <v>30</v>
      </c>
      <c r="E328" s="166">
        <v>195</v>
      </c>
      <c r="F328" s="161">
        <f t="shared" si="69"/>
        <v>189.13676042677014</v>
      </c>
      <c r="G328" s="161">
        <f t="shared" si="70"/>
        <v>185.35550806229924</v>
      </c>
      <c r="H328" s="230"/>
      <c r="I328" s="230"/>
      <c r="J328" s="231"/>
      <c r="K328" s="17"/>
      <c r="L328" s="232">
        <f t="shared" si="66"/>
        <v>0</v>
      </c>
      <c r="M328" s="303">
        <f t="shared" si="67"/>
        <v>0</v>
      </c>
      <c r="N328" s="303">
        <f t="shared" si="68"/>
        <v>0</v>
      </c>
      <c r="O328" s="155"/>
      <c r="P328" s="155"/>
      <c r="Q328" s="155"/>
      <c r="R328" s="155"/>
      <c r="S328" s="155"/>
      <c r="T328" s="155"/>
      <c r="U328" s="155"/>
      <c r="V328" s="155"/>
      <c r="W328" s="155"/>
      <c r="X328" s="155"/>
      <c r="Y328" s="155"/>
      <c r="Z328" s="155"/>
      <c r="AA328" s="155"/>
      <c r="AB328" s="155"/>
      <c r="AC328" s="155"/>
      <c r="AD328" s="155"/>
      <c r="AE328" s="155"/>
      <c r="AF328" s="155"/>
      <c r="AG328" s="155"/>
      <c r="AH328" s="155"/>
      <c r="AI328" s="155"/>
      <c r="AJ328" s="155"/>
      <c r="AK328" s="155"/>
      <c r="AL328" s="155"/>
      <c r="AM328" s="155"/>
      <c r="AN328" s="155"/>
      <c r="AO328" s="155"/>
    </row>
    <row r="329" spans="1:41" s="128" customFormat="1" ht="17.25" customHeight="1" thickBot="1">
      <c r="A329" s="450" t="s">
        <v>1033</v>
      </c>
      <c r="B329" s="450"/>
      <c r="C329" s="450"/>
      <c r="D329" s="450"/>
      <c r="E329" s="450"/>
      <c r="F329" s="450"/>
      <c r="G329" s="450"/>
      <c r="H329" s="269"/>
      <c r="I329" s="269"/>
      <c r="J329" s="269"/>
      <c r="K329" s="269"/>
      <c r="L329" s="133"/>
      <c r="M329" s="63"/>
      <c r="N329" s="63"/>
      <c r="O329" s="155"/>
      <c r="P329" s="155"/>
      <c r="Q329" s="155"/>
      <c r="R329" s="155"/>
      <c r="S329" s="155"/>
      <c r="T329" s="155"/>
      <c r="U329" s="155"/>
      <c r="V329" s="155"/>
      <c r="W329" s="155"/>
      <c r="X329" s="155"/>
      <c r="Y329" s="155"/>
      <c r="Z329" s="155"/>
      <c r="AA329" s="155"/>
      <c r="AB329" s="155"/>
      <c r="AC329" s="155"/>
      <c r="AD329" s="155"/>
      <c r="AE329" s="155"/>
      <c r="AF329" s="155"/>
      <c r="AG329" s="155"/>
      <c r="AH329" s="155"/>
      <c r="AI329" s="155"/>
      <c r="AJ329" s="155"/>
      <c r="AK329" s="155"/>
      <c r="AL329" s="155"/>
      <c r="AM329" s="155"/>
      <c r="AN329" s="155"/>
      <c r="AO329" s="155"/>
    </row>
    <row r="330" spans="1:41" s="28" customFormat="1" ht="12.4" customHeight="1" outlineLevel="1" thickBot="1">
      <c r="A330" s="522" t="s">
        <v>1034</v>
      </c>
      <c r="B330" s="522"/>
      <c r="C330" s="522"/>
      <c r="D330" s="522"/>
      <c r="E330" s="522"/>
      <c r="F330" s="522"/>
      <c r="G330" s="522"/>
      <c r="H330" s="302"/>
      <c r="I330" s="302"/>
      <c r="J330" s="302"/>
      <c r="K330" s="222"/>
      <c r="L330" s="304"/>
      <c r="M330" s="63"/>
      <c r="N330" s="63"/>
      <c r="O330" s="155"/>
      <c r="P330" s="155"/>
      <c r="Q330" s="155"/>
      <c r="R330" s="155"/>
      <c r="S330" s="155"/>
      <c r="T330" s="155"/>
      <c r="U330" s="155"/>
      <c r="V330" s="155"/>
      <c r="W330" s="155"/>
      <c r="X330" s="155"/>
      <c r="Y330" s="155"/>
      <c r="Z330" s="155"/>
      <c r="AA330" s="155"/>
      <c r="AB330" s="155"/>
      <c r="AC330" s="155"/>
      <c r="AD330" s="155"/>
      <c r="AE330" s="155"/>
      <c r="AF330" s="155"/>
      <c r="AG330" s="155"/>
      <c r="AH330" s="155"/>
      <c r="AI330" s="155"/>
      <c r="AJ330" s="155"/>
      <c r="AK330" s="155"/>
      <c r="AL330" s="155"/>
      <c r="AM330" s="155"/>
      <c r="AN330" s="155"/>
      <c r="AO330" s="155"/>
    </row>
    <row r="331" spans="1:41" s="28" customFormat="1" ht="12.4" customHeight="1" outlineLevel="2" thickBot="1">
      <c r="A331" s="172">
        <v>206001</v>
      </c>
      <c r="B331" s="259" t="s">
        <v>1032</v>
      </c>
      <c r="C331" s="168" t="s">
        <v>2</v>
      </c>
      <c r="D331" s="164">
        <v>100</v>
      </c>
      <c r="E331" s="166">
        <v>125</v>
      </c>
      <c r="F331" s="161">
        <f>E331/1.031</f>
        <v>121.24151309408343</v>
      </c>
      <c r="G331" s="161">
        <f>F331/1.0204</f>
        <v>118.81763337326875</v>
      </c>
      <c r="H331" s="302"/>
      <c r="I331" s="302"/>
      <c r="J331" s="302"/>
      <c r="K331" s="221"/>
      <c r="L331" s="232">
        <f>K331*E331</f>
        <v>0</v>
      </c>
      <c r="M331" s="233">
        <f>IF($L$8&gt;=30000,K331*F331,0)</f>
        <v>0</v>
      </c>
      <c r="N331" s="233">
        <f>IF($L$8&gt;=100000,K331*G331,0)</f>
        <v>0</v>
      </c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  <c r="Z331" s="155"/>
      <c r="AA331" s="155"/>
      <c r="AB331" s="155"/>
      <c r="AC331" s="155"/>
      <c r="AD331" s="155"/>
      <c r="AE331" s="155"/>
      <c r="AF331" s="155"/>
      <c r="AG331" s="155"/>
      <c r="AH331" s="155"/>
      <c r="AI331" s="155"/>
      <c r="AJ331" s="155"/>
      <c r="AK331" s="155"/>
      <c r="AL331" s="155"/>
      <c r="AM331" s="155"/>
      <c r="AN331" s="155"/>
      <c r="AO331" s="155"/>
    </row>
    <row r="332" spans="1:41" s="28" customFormat="1" ht="12.4" customHeight="1" outlineLevel="2" thickBot="1">
      <c r="A332" s="172">
        <v>206002</v>
      </c>
      <c r="B332" s="259" t="s">
        <v>1031</v>
      </c>
      <c r="C332" s="168" t="s">
        <v>2</v>
      </c>
      <c r="D332" s="164">
        <v>100</v>
      </c>
      <c r="E332" s="166">
        <v>112</v>
      </c>
      <c r="F332" s="161">
        <f>E332/1.031</f>
        <v>108.63239573229875</v>
      </c>
      <c r="G332" s="161">
        <f>F332/1.0204</f>
        <v>106.4605995024488</v>
      </c>
      <c r="H332" s="302"/>
      <c r="I332" s="302"/>
      <c r="J332" s="302"/>
      <c r="K332" s="17"/>
      <c r="L332" s="232">
        <f>K332*E332</f>
        <v>0</v>
      </c>
      <c r="M332" s="233">
        <f>IF($L$8&gt;=30000,K332*F332,0)</f>
        <v>0</v>
      </c>
      <c r="N332" s="233">
        <f>IF($L$8&gt;=100000,K332*G332,0)</f>
        <v>0</v>
      </c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55"/>
      <c r="AE332" s="155"/>
      <c r="AF332" s="155"/>
      <c r="AG332" s="155"/>
      <c r="AH332" s="155"/>
      <c r="AI332" s="155"/>
      <c r="AJ332" s="155"/>
      <c r="AK332" s="155"/>
      <c r="AL332" s="155"/>
      <c r="AM332" s="155"/>
      <c r="AN332" s="155"/>
      <c r="AO332" s="155"/>
    </row>
    <row r="333" spans="1:41" s="28" customFormat="1" ht="12.4" customHeight="1" outlineLevel="1" thickBot="1">
      <c r="A333" s="437" t="s">
        <v>1035</v>
      </c>
      <c r="B333" s="437"/>
      <c r="C333" s="437"/>
      <c r="D333" s="437"/>
      <c r="E333" s="437"/>
      <c r="F333" s="437"/>
      <c r="G333" s="437"/>
      <c r="H333" s="305"/>
      <c r="I333" s="305"/>
      <c r="J333" s="305"/>
      <c r="K333" s="222"/>
      <c r="L333" s="304"/>
      <c r="M333" s="63"/>
      <c r="N333" s="63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  <c r="AB333" s="155"/>
      <c r="AC333" s="155"/>
      <c r="AD333" s="155"/>
      <c r="AE333" s="155"/>
      <c r="AF333" s="155"/>
      <c r="AG333" s="155"/>
      <c r="AH333" s="155"/>
      <c r="AI333" s="155"/>
      <c r="AJ333" s="155"/>
      <c r="AK333" s="155"/>
      <c r="AL333" s="155"/>
      <c r="AM333" s="155"/>
      <c r="AN333" s="155"/>
      <c r="AO333" s="155"/>
    </row>
    <row r="334" spans="1:41" s="28" customFormat="1" ht="12.4" customHeight="1" outlineLevel="2">
      <c r="A334" s="172">
        <v>206003</v>
      </c>
      <c r="B334" s="259" t="s">
        <v>1058</v>
      </c>
      <c r="C334" s="168" t="s">
        <v>2</v>
      </c>
      <c r="D334" s="164">
        <v>120</v>
      </c>
      <c r="E334" s="166">
        <v>0</v>
      </c>
      <c r="F334" s="161">
        <f>E334/1.031</f>
        <v>0</v>
      </c>
      <c r="G334" s="161">
        <f>F334/1.0204</f>
        <v>0</v>
      </c>
      <c r="H334" s="230"/>
      <c r="I334" s="230"/>
      <c r="J334" s="231"/>
      <c r="K334" s="175"/>
      <c r="L334" s="232">
        <f>K334*E334</f>
        <v>0</v>
      </c>
      <c r="M334" s="233">
        <f>IF($L$8&gt;=30000,K334*F334,0)</f>
        <v>0</v>
      </c>
      <c r="N334" s="233">
        <f>IF($L$8&gt;=100000,K334*G334,0)</f>
        <v>0</v>
      </c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  <c r="AF334" s="155"/>
      <c r="AG334" s="155"/>
      <c r="AH334" s="155"/>
      <c r="AI334" s="155"/>
      <c r="AJ334" s="155"/>
      <c r="AK334" s="155"/>
      <c r="AL334" s="155"/>
      <c r="AM334" s="155"/>
      <c r="AN334" s="155"/>
      <c r="AO334" s="155"/>
    </row>
    <row r="335" spans="1:41" s="28" customFormat="1" ht="12.4" customHeight="1" outlineLevel="2">
      <c r="A335" s="172">
        <v>206004</v>
      </c>
      <c r="B335" s="259" t="s">
        <v>1057</v>
      </c>
      <c r="C335" s="168" t="s">
        <v>2</v>
      </c>
      <c r="D335" s="164">
        <v>120</v>
      </c>
      <c r="E335" s="166">
        <v>107</v>
      </c>
      <c r="F335" s="161">
        <f t="shared" ref="F335:F341" si="71">E335/1.031</f>
        <v>103.78273520853541</v>
      </c>
      <c r="G335" s="161">
        <f t="shared" ref="G335:G341" si="72">F335/1.0204</f>
        <v>101.70789416751805</v>
      </c>
      <c r="H335" s="230"/>
      <c r="I335" s="230"/>
      <c r="J335" s="231"/>
      <c r="K335" s="94"/>
      <c r="L335" s="232">
        <f t="shared" ref="L335:L341" si="73">K335*E335</f>
        <v>0</v>
      </c>
      <c r="M335" s="233">
        <f t="shared" ref="M335:M341" si="74">IF($L$8&gt;=30000,K335*F335,0)</f>
        <v>0</v>
      </c>
      <c r="N335" s="233">
        <f t="shared" ref="N335:N341" si="75">IF($L$8&gt;=100000,K335*G335,0)</f>
        <v>0</v>
      </c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  <c r="AF335" s="155"/>
      <c r="AG335" s="155"/>
      <c r="AH335" s="155"/>
      <c r="AI335" s="155"/>
      <c r="AJ335" s="155"/>
      <c r="AK335" s="155"/>
      <c r="AL335" s="155"/>
      <c r="AM335" s="155"/>
      <c r="AN335" s="155"/>
      <c r="AO335" s="155"/>
    </row>
    <row r="336" spans="1:41" s="28" customFormat="1" ht="12.4" customHeight="1" outlineLevel="2">
      <c r="A336" s="172">
        <v>206005</v>
      </c>
      <c r="B336" s="259" t="s">
        <v>1060</v>
      </c>
      <c r="C336" s="168" t="s">
        <v>2</v>
      </c>
      <c r="D336" s="164">
        <v>120</v>
      </c>
      <c r="E336" s="166">
        <v>0</v>
      </c>
      <c r="F336" s="161">
        <f t="shared" si="71"/>
        <v>0</v>
      </c>
      <c r="G336" s="161">
        <f t="shared" si="72"/>
        <v>0</v>
      </c>
      <c r="H336" s="230"/>
      <c r="I336" s="230"/>
      <c r="J336" s="231"/>
      <c r="K336" s="16"/>
      <c r="L336" s="232">
        <f t="shared" si="73"/>
        <v>0</v>
      </c>
      <c r="M336" s="233">
        <f t="shared" si="74"/>
        <v>0</v>
      </c>
      <c r="N336" s="233">
        <f t="shared" si="75"/>
        <v>0</v>
      </c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  <c r="Z336" s="155"/>
      <c r="AA336" s="155"/>
      <c r="AB336" s="155"/>
      <c r="AC336" s="155"/>
      <c r="AD336" s="155"/>
      <c r="AE336" s="155"/>
      <c r="AF336" s="155"/>
      <c r="AG336" s="155"/>
      <c r="AH336" s="155"/>
      <c r="AI336" s="155"/>
      <c r="AJ336" s="155"/>
      <c r="AK336" s="155"/>
      <c r="AL336" s="155"/>
      <c r="AM336" s="155"/>
      <c r="AN336" s="155"/>
      <c r="AO336" s="155"/>
    </row>
    <row r="337" spans="1:41" s="28" customFormat="1" ht="12.4" customHeight="1" outlineLevel="2">
      <c r="A337" s="172">
        <v>206006</v>
      </c>
      <c r="B337" s="259" t="s">
        <v>1059</v>
      </c>
      <c r="C337" s="168" t="s">
        <v>2</v>
      </c>
      <c r="D337" s="164">
        <v>120</v>
      </c>
      <c r="E337" s="166">
        <v>95</v>
      </c>
      <c r="F337" s="161">
        <f t="shared" si="71"/>
        <v>92.143549951503402</v>
      </c>
      <c r="G337" s="161">
        <f t="shared" si="72"/>
        <v>90.301401363684249</v>
      </c>
      <c r="H337" s="230"/>
      <c r="I337" s="230"/>
      <c r="J337" s="231"/>
      <c r="K337" s="16"/>
      <c r="L337" s="232">
        <f t="shared" si="73"/>
        <v>0</v>
      </c>
      <c r="M337" s="233">
        <f t="shared" si="74"/>
        <v>0</v>
      </c>
      <c r="N337" s="233">
        <f t="shared" si="75"/>
        <v>0</v>
      </c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  <c r="AF337" s="155"/>
      <c r="AG337" s="155"/>
      <c r="AH337" s="155"/>
      <c r="AI337" s="155"/>
      <c r="AJ337" s="155"/>
      <c r="AK337" s="155"/>
      <c r="AL337" s="155"/>
      <c r="AM337" s="155"/>
      <c r="AN337" s="155"/>
      <c r="AO337" s="155"/>
    </row>
    <row r="338" spans="1:41" s="28" customFormat="1" ht="12.4" customHeight="1" outlineLevel="2">
      <c r="A338" s="172">
        <v>206007</v>
      </c>
      <c r="B338" s="259" t="s">
        <v>1061</v>
      </c>
      <c r="C338" s="168" t="s">
        <v>2</v>
      </c>
      <c r="D338" s="164">
        <v>120</v>
      </c>
      <c r="E338" s="166">
        <v>0</v>
      </c>
      <c r="F338" s="161">
        <f t="shared" si="71"/>
        <v>0</v>
      </c>
      <c r="G338" s="161">
        <f t="shared" si="72"/>
        <v>0</v>
      </c>
      <c r="H338" s="230"/>
      <c r="I338" s="230"/>
      <c r="J338" s="231"/>
      <c r="K338" s="16"/>
      <c r="L338" s="232">
        <f t="shared" si="73"/>
        <v>0</v>
      </c>
      <c r="M338" s="233">
        <f t="shared" si="74"/>
        <v>0</v>
      </c>
      <c r="N338" s="233">
        <f t="shared" si="75"/>
        <v>0</v>
      </c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  <c r="Z338" s="155"/>
      <c r="AA338" s="155"/>
      <c r="AB338" s="155"/>
      <c r="AC338" s="155"/>
      <c r="AD338" s="155"/>
      <c r="AE338" s="155"/>
      <c r="AF338" s="155"/>
      <c r="AG338" s="155"/>
      <c r="AH338" s="155"/>
      <c r="AI338" s="155"/>
      <c r="AJ338" s="155"/>
      <c r="AK338" s="155"/>
      <c r="AL338" s="155"/>
      <c r="AM338" s="155"/>
      <c r="AN338" s="155"/>
      <c r="AO338" s="155"/>
    </row>
    <row r="339" spans="1:41" s="28" customFormat="1" ht="12.4" customHeight="1" outlineLevel="2">
      <c r="A339" s="172">
        <v>206008</v>
      </c>
      <c r="B339" s="259" t="s">
        <v>1062</v>
      </c>
      <c r="C339" s="168" t="s">
        <v>2</v>
      </c>
      <c r="D339" s="164">
        <v>120</v>
      </c>
      <c r="E339" s="166">
        <v>128</v>
      </c>
      <c r="F339" s="161">
        <f t="shared" si="71"/>
        <v>124.15130940834143</v>
      </c>
      <c r="G339" s="161">
        <f t="shared" si="72"/>
        <v>121.66925657422721</v>
      </c>
      <c r="H339" s="230"/>
      <c r="I339" s="230"/>
      <c r="J339" s="231"/>
      <c r="K339" s="176"/>
      <c r="L339" s="232">
        <f t="shared" si="73"/>
        <v>0</v>
      </c>
      <c r="M339" s="233">
        <f t="shared" si="74"/>
        <v>0</v>
      </c>
      <c r="N339" s="233">
        <f t="shared" si="75"/>
        <v>0</v>
      </c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  <c r="Z339" s="155"/>
      <c r="AA339" s="155"/>
      <c r="AB339" s="155"/>
      <c r="AC339" s="155"/>
      <c r="AD339" s="155"/>
      <c r="AE339" s="155"/>
      <c r="AF339" s="155"/>
      <c r="AG339" s="155"/>
      <c r="AH339" s="155"/>
      <c r="AI339" s="155"/>
      <c r="AJ339" s="155"/>
      <c r="AK339" s="155"/>
      <c r="AL339" s="155"/>
      <c r="AM339" s="155"/>
      <c r="AN339" s="155"/>
      <c r="AO339" s="155"/>
    </row>
    <row r="340" spans="1:41" s="28" customFormat="1" ht="12.4" customHeight="1" outlineLevel="2">
      <c r="A340" s="172">
        <v>206009</v>
      </c>
      <c r="B340" s="259" t="s">
        <v>1063</v>
      </c>
      <c r="C340" s="168" t="s">
        <v>2</v>
      </c>
      <c r="D340" s="164">
        <v>120</v>
      </c>
      <c r="E340" s="166">
        <v>0</v>
      </c>
      <c r="F340" s="161">
        <f t="shared" si="71"/>
        <v>0</v>
      </c>
      <c r="G340" s="161">
        <f t="shared" si="72"/>
        <v>0</v>
      </c>
      <c r="H340" s="230"/>
      <c r="I340" s="230"/>
      <c r="J340" s="231"/>
      <c r="K340" s="16"/>
      <c r="L340" s="232">
        <f t="shared" si="73"/>
        <v>0</v>
      </c>
      <c r="M340" s="233">
        <f t="shared" si="74"/>
        <v>0</v>
      </c>
      <c r="N340" s="233">
        <f t="shared" si="75"/>
        <v>0</v>
      </c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  <c r="Z340" s="155"/>
      <c r="AA340" s="155"/>
      <c r="AB340" s="155"/>
      <c r="AC340" s="155"/>
      <c r="AD340" s="155"/>
      <c r="AE340" s="155"/>
      <c r="AF340" s="155"/>
      <c r="AG340" s="155"/>
      <c r="AH340" s="155"/>
      <c r="AI340" s="155"/>
      <c r="AJ340" s="155"/>
      <c r="AK340" s="155"/>
      <c r="AL340" s="155"/>
      <c r="AM340" s="155"/>
      <c r="AN340" s="155"/>
      <c r="AO340" s="155"/>
    </row>
    <row r="341" spans="1:41" s="28" customFormat="1" ht="12.4" customHeight="1" outlineLevel="2" thickBot="1">
      <c r="A341" s="172">
        <v>206010</v>
      </c>
      <c r="B341" s="259" t="s">
        <v>1064</v>
      </c>
      <c r="C341" s="168" t="s">
        <v>2</v>
      </c>
      <c r="D341" s="164">
        <v>120</v>
      </c>
      <c r="E341" s="166">
        <v>115</v>
      </c>
      <c r="F341" s="161">
        <f t="shared" si="71"/>
        <v>111.54219204655675</v>
      </c>
      <c r="G341" s="161">
        <f t="shared" si="72"/>
        <v>109.31222270340724</v>
      </c>
      <c r="H341" s="306"/>
      <c r="I341" s="306"/>
      <c r="J341" s="306"/>
      <c r="K341" s="223"/>
      <c r="L341" s="232">
        <f t="shared" si="73"/>
        <v>0</v>
      </c>
      <c r="M341" s="233">
        <f t="shared" si="74"/>
        <v>0</v>
      </c>
      <c r="N341" s="233">
        <f t="shared" si="75"/>
        <v>0</v>
      </c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  <c r="Z341" s="155"/>
      <c r="AA341" s="155"/>
      <c r="AB341" s="155"/>
      <c r="AC341" s="155"/>
      <c r="AD341" s="155"/>
      <c r="AE341" s="155"/>
      <c r="AF341" s="155"/>
      <c r="AG341" s="155"/>
      <c r="AH341" s="155"/>
      <c r="AI341" s="155"/>
      <c r="AJ341" s="155"/>
      <c r="AK341" s="155"/>
      <c r="AL341" s="155"/>
      <c r="AM341" s="155"/>
      <c r="AN341" s="155"/>
      <c r="AO341" s="155"/>
    </row>
    <row r="342" spans="1:41" s="28" customFormat="1" ht="12.4" customHeight="1" outlineLevel="2" thickBot="1">
      <c r="A342" s="172">
        <v>206030</v>
      </c>
      <c r="B342" s="259" t="s">
        <v>1767</v>
      </c>
      <c r="C342" s="168" t="s">
        <v>2</v>
      </c>
      <c r="D342" s="164">
        <v>120</v>
      </c>
      <c r="E342" s="166">
        <v>132</v>
      </c>
      <c r="F342" s="161">
        <f t="shared" ref="F342" si="76">E342/1.031</f>
        <v>128.03103782735209</v>
      </c>
      <c r="G342" s="161">
        <f t="shared" ref="G342" si="77">F342/1.0204</f>
        <v>125.4714208421718</v>
      </c>
      <c r="H342" s="306"/>
      <c r="I342" s="306"/>
      <c r="J342" s="306"/>
      <c r="K342" s="223"/>
      <c r="L342" s="232">
        <f t="shared" ref="L342" si="78">K342*E342</f>
        <v>0</v>
      </c>
      <c r="M342" s="233">
        <f t="shared" ref="M342" si="79">IF($L$8&gt;=30000,K342*F342,0)</f>
        <v>0</v>
      </c>
      <c r="N342" s="233">
        <f t="shared" ref="N342" si="80">IF($L$8&gt;=100000,K342*G342,0)</f>
        <v>0</v>
      </c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  <c r="Z342" s="155"/>
      <c r="AA342" s="155"/>
      <c r="AB342" s="155"/>
      <c r="AC342" s="155"/>
      <c r="AD342" s="155"/>
      <c r="AE342" s="155"/>
      <c r="AF342" s="155"/>
      <c r="AG342" s="155"/>
      <c r="AH342" s="155"/>
      <c r="AI342" s="155"/>
      <c r="AJ342" s="155"/>
      <c r="AK342" s="155"/>
      <c r="AL342" s="155"/>
      <c r="AM342" s="155"/>
      <c r="AN342" s="155"/>
      <c r="AO342" s="155"/>
    </row>
    <row r="343" spans="1:41" s="28" customFormat="1" ht="12.4" customHeight="1" outlineLevel="2" thickBot="1">
      <c r="A343" s="172">
        <v>206031</v>
      </c>
      <c r="B343" s="351" t="s">
        <v>1768</v>
      </c>
      <c r="C343" s="168" t="s">
        <v>2</v>
      </c>
      <c r="D343" s="164">
        <v>120</v>
      </c>
      <c r="E343" s="166">
        <v>0</v>
      </c>
      <c r="F343" s="161">
        <f t="shared" ref="F343" si="81">E343/1.031</f>
        <v>0</v>
      </c>
      <c r="G343" s="161">
        <f t="shared" ref="G343" si="82">F343/1.0204</f>
        <v>0</v>
      </c>
      <c r="H343" s="306"/>
      <c r="I343" s="306"/>
      <c r="J343" s="306"/>
      <c r="K343" s="223"/>
      <c r="L343" s="232">
        <f t="shared" ref="L343" si="83">K343*E343</f>
        <v>0</v>
      </c>
      <c r="M343" s="233">
        <f t="shared" ref="M343" si="84">IF($L$8&gt;=30000,K343*F343,0)</f>
        <v>0</v>
      </c>
      <c r="N343" s="233">
        <f t="shared" ref="N343" si="85">IF($L$8&gt;=100000,K343*G343,0)</f>
        <v>0</v>
      </c>
      <c r="O343" s="155"/>
      <c r="P343" s="155"/>
      <c r="Q343" s="155"/>
      <c r="R343" s="155"/>
      <c r="S343" s="155"/>
      <c r="T343" s="155"/>
      <c r="U343" s="155"/>
      <c r="V343" s="155"/>
      <c r="W343" s="155"/>
      <c r="X343" s="155"/>
      <c r="Y343" s="155"/>
      <c r="Z343" s="155"/>
      <c r="AA343" s="155"/>
      <c r="AB343" s="155"/>
      <c r="AC343" s="155"/>
      <c r="AD343" s="155"/>
      <c r="AE343" s="155"/>
      <c r="AF343" s="155"/>
      <c r="AG343" s="155"/>
      <c r="AH343" s="155"/>
      <c r="AI343" s="155"/>
      <c r="AJ343" s="155"/>
      <c r="AK343" s="155"/>
      <c r="AL343" s="155"/>
      <c r="AM343" s="155"/>
      <c r="AN343" s="155"/>
      <c r="AO343" s="155"/>
    </row>
    <row r="344" spans="1:41" s="28" customFormat="1" ht="12.4" customHeight="1" outlineLevel="1" thickBot="1">
      <c r="A344" s="437" t="s">
        <v>1036</v>
      </c>
      <c r="B344" s="437"/>
      <c r="C344" s="437"/>
      <c r="D344" s="437"/>
      <c r="E344" s="437"/>
      <c r="F344" s="437"/>
      <c r="G344" s="437"/>
      <c r="H344" s="302"/>
      <c r="I344" s="302"/>
      <c r="J344" s="302"/>
      <c r="K344" s="222"/>
      <c r="L344" s="304"/>
      <c r="M344" s="63"/>
      <c r="N344" s="63"/>
      <c r="O344" s="155"/>
      <c r="P344" s="155"/>
      <c r="Q344" s="155"/>
      <c r="R344" s="155"/>
      <c r="S344" s="155"/>
      <c r="T344" s="155"/>
      <c r="U344" s="155"/>
      <c r="V344" s="155"/>
      <c r="W344" s="155"/>
      <c r="X344" s="155"/>
      <c r="Y344" s="155"/>
      <c r="Z344" s="155"/>
      <c r="AA344" s="155"/>
      <c r="AB344" s="155"/>
      <c r="AC344" s="155"/>
      <c r="AD344" s="155"/>
      <c r="AE344" s="155"/>
      <c r="AF344" s="155"/>
      <c r="AG344" s="155"/>
      <c r="AH344" s="155"/>
      <c r="AI344" s="155"/>
      <c r="AJ344" s="155"/>
      <c r="AK344" s="155"/>
      <c r="AL344" s="155"/>
      <c r="AM344" s="155"/>
      <c r="AN344" s="155"/>
      <c r="AO344" s="155"/>
    </row>
    <row r="345" spans="1:41" s="28" customFormat="1" ht="12.4" customHeight="1" outlineLevel="2">
      <c r="A345" s="172">
        <v>206011</v>
      </c>
      <c r="B345" s="285" t="s">
        <v>1039</v>
      </c>
      <c r="C345" s="168" t="s">
        <v>2</v>
      </c>
      <c r="D345" s="164">
        <v>30</v>
      </c>
      <c r="E345" s="166">
        <v>0</v>
      </c>
      <c r="F345" s="161">
        <f>E345/1.031</f>
        <v>0</v>
      </c>
      <c r="G345" s="161">
        <f>F345/1.0204</f>
        <v>0</v>
      </c>
      <c r="H345" s="230"/>
      <c r="I345" s="230"/>
      <c r="J345" s="231"/>
      <c r="K345" s="175"/>
      <c r="L345" s="232">
        <f>K345*E345</f>
        <v>0</v>
      </c>
      <c r="M345" s="233">
        <f>IF($L$8&gt;=30000,K345*F345,0)</f>
        <v>0</v>
      </c>
      <c r="N345" s="233">
        <f>IF($L$8&gt;=100000,K345*G345,0)</f>
        <v>0</v>
      </c>
      <c r="O345" s="155"/>
      <c r="P345" s="155"/>
      <c r="Q345" s="155"/>
      <c r="R345" s="155"/>
      <c r="S345" s="155"/>
      <c r="T345" s="155"/>
      <c r="U345" s="155"/>
      <c r="V345" s="155"/>
      <c r="W345" s="155"/>
      <c r="X345" s="155"/>
      <c r="Y345" s="155"/>
      <c r="Z345" s="155"/>
      <c r="AA345" s="155"/>
      <c r="AB345" s="155"/>
      <c r="AC345" s="155"/>
      <c r="AD345" s="155"/>
      <c r="AE345" s="155"/>
      <c r="AF345" s="155"/>
      <c r="AG345" s="155"/>
      <c r="AH345" s="155"/>
      <c r="AI345" s="155"/>
      <c r="AJ345" s="155"/>
      <c r="AK345" s="155"/>
      <c r="AL345" s="155"/>
      <c r="AM345" s="155"/>
      <c r="AN345" s="155"/>
      <c r="AO345" s="155"/>
    </row>
    <row r="346" spans="1:41" s="28" customFormat="1" ht="12.4" customHeight="1" outlineLevel="2">
      <c r="A346" s="172">
        <v>206012</v>
      </c>
      <c r="B346" s="285" t="s">
        <v>1040</v>
      </c>
      <c r="C346" s="168" t="s">
        <v>2</v>
      </c>
      <c r="D346" s="164">
        <v>30</v>
      </c>
      <c r="E346" s="166">
        <v>0</v>
      </c>
      <c r="F346" s="161">
        <f t="shared" ref="F346:F362" si="86">E346/1.031</f>
        <v>0</v>
      </c>
      <c r="G346" s="161">
        <f t="shared" ref="G346:G362" si="87">F346/1.0204</f>
        <v>0</v>
      </c>
      <c r="H346" s="230"/>
      <c r="I346" s="230"/>
      <c r="J346" s="231"/>
      <c r="K346" s="94"/>
      <c r="L346" s="232">
        <f t="shared" ref="L346:L362" si="88">K346*E346</f>
        <v>0</v>
      </c>
      <c r="M346" s="233">
        <f t="shared" ref="M346:M362" si="89">IF($L$8&gt;=30000,K346*F346,0)</f>
        <v>0</v>
      </c>
      <c r="N346" s="233">
        <f t="shared" ref="N346:N362" si="90">IF($L$8&gt;=100000,K346*G346,0)</f>
        <v>0</v>
      </c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  <c r="Z346" s="155"/>
      <c r="AA346" s="155"/>
      <c r="AB346" s="155"/>
      <c r="AC346" s="155"/>
      <c r="AD346" s="155"/>
      <c r="AE346" s="155"/>
      <c r="AF346" s="155"/>
      <c r="AG346" s="155"/>
      <c r="AH346" s="155"/>
      <c r="AI346" s="155"/>
      <c r="AJ346" s="155"/>
      <c r="AK346" s="155"/>
      <c r="AL346" s="155"/>
      <c r="AM346" s="155"/>
      <c r="AN346" s="155"/>
      <c r="AO346" s="155"/>
    </row>
    <row r="347" spans="1:41" s="28" customFormat="1" ht="12.4" customHeight="1" outlineLevel="2">
      <c r="A347" s="172">
        <v>206013</v>
      </c>
      <c r="B347" s="285" t="s">
        <v>1042</v>
      </c>
      <c r="C347" s="168" t="s">
        <v>2</v>
      </c>
      <c r="D347" s="164">
        <v>30</v>
      </c>
      <c r="E347" s="166">
        <v>0</v>
      </c>
      <c r="F347" s="161">
        <f t="shared" si="86"/>
        <v>0</v>
      </c>
      <c r="G347" s="161">
        <f t="shared" si="87"/>
        <v>0</v>
      </c>
      <c r="H347" s="230"/>
      <c r="I347" s="230"/>
      <c r="J347" s="231"/>
      <c r="K347" s="16"/>
      <c r="L347" s="232">
        <f t="shared" si="88"/>
        <v>0</v>
      </c>
      <c r="M347" s="233">
        <f t="shared" si="89"/>
        <v>0</v>
      </c>
      <c r="N347" s="233">
        <f t="shared" si="90"/>
        <v>0</v>
      </c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  <c r="Z347" s="155"/>
      <c r="AA347" s="155"/>
      <c r="AB347" s="155"/>
      <c r="AC347" s="155"/>
      <c r="AD347" s="155"/>
      <c r="AE347" s="155"/>
      <c r="AF347" s="155"/>
      <c r="AG347" s="155"/>
      <c r="AH347" s="155"/>
      <c r="AI347" s="155"/>
      <c r="AJ347" s="155"/>
      <c r="AK347" s="155"/>
      <c r="AL347" s="155"/>
      <c r="AM347" s="155"/>
      <c r="AN347" s="155"/>
      <c r="AO347" s="155"/>
    </row>
    <row r="348" spans="1:41" s="28" customFormat="1" ht="12.4" customHeight="1" outlineLevel="2">
      <c r="A348" s="172">
        <v>206014</v>
      </c>
      <c r="B348" s="285" t="s">
        <v>1041</v>
      </c>
      <c r="C348" s="168" t="s">
        <v>2</v>
      </c>
      <c r="D348" s="164">
        <v>30</v>
      </c>
      <c r="E348" s="166">
        <v>0</v>
      </c>
      <c r="F348" s="161">
        <f t="shared" si="86"/>
        <v>0</v>
      </c>
      <c r="G348" s="161">
        <f t="shared" si="87"/>
        <v>0</v>
      </c>
      <c r="H348" s="230"/>
      <c r="I348" s="230"/>
      <c r="J348" s="231"/>
      <c r="K348" s="16"/>
      <c r="L348" s="232">
        <f t="shared" si="88"/>
        <v>0</v>
      </c>
      <c r="M348" s="233">
        <f t="shared" si="89"/>
        <v>0</v>
      </c>
      <c r="N348" s="233">
        <f t="shared" si="90"/>
        <v>0</v>
      </c>
      <c r="O348" s="155"/>
      <c r="P348" s="155"/>
      <c r="Q348" s="155"/>
      <c r="R348" s="155"/>
      <c r="S348" s="155"/>
      <c r="T348" s="155"/>
      <c r="U348" s="155"/>
      <c r="V348" s="155"/>
      <c r="W348" s="155"/>
      <c r="X348" s="155"/>
      <c r="Y348" s="155"/>
      <c r="Z348" s="155"/>
      <c r="AA348" s="155"/>
      <c r="AB348" s="155"/>
      <c r="AC348" s="155"/>
      <c r="AD348" s="155"/>
      <c r="AE348" s="155"/>
      <c r="AF348" s="155"/>
      <c r="AG348" s="155"/>
      <c r="AH348" s="155"/>
      <c r="AI348" s="155"/>
      <c r="AJ348" s="155"/>
      <c r="AK348" s="155"/>
      <c r="AL348" s="155"/>
      <c r="AM348" s="155"/>
      <c r="AN348" s="155"/>
      <c r="AO348" s="155"/>
    </row>
    <row r="349" spans="1:41" s="28" customFormat="1" ht="12.4" customHeight="1" outlineLevel="2">
      <c r="A349" s="172">
        <v>206015</v>
      </c>
      <c r="B349" s="285" t="s">
        <v>1044</v>
      </c>
      <c r="C349" s="168" t="s">
        <v>2</v>
      </c>
      <c r="D349" s="164">
        <v>30</v>
      </c>
      <c r="E349" s="166">
        <v>0</v>
      </c>
      <c r="F349" s="161">
        <f t="shared" si="86"/>
        <v>0</v>
      </c>
      <c r="G349" s="161">
        <f t="shared" si="87"/>
        <v>0</v>
      </c>
      <c r="H349" s="230"/>
      <c r="I349" s="230"/>
      <c r="J349" s="231"/>
      <c r="K349" s="16"/>
      <c r="L349" s="232">
        <f t="shared" si="88"/>
        <v>0</v>
      </c>
      <c r="M349" s="233">
        <f t="shared" si="89"/>
        <v>0</v>
      </c>
      <c r="N349" s="233">
        <f t="shared" si="90"/>
        <v>0</v>
      </c>
      <c r="O349" s="155"/>
      <c r="P349" s="155"/>
      <c r="Q349" s="155"/>
      <c r="R349" s="155"/>
      <c r="S349" s="155"/>
      <c r="T349" s="155"/>
      <c r="U349" s="155"/>
      <c r="V349" s="155"/>
      <c r="W349" s="155"/>
      <c r="X349" s="155"/>
      <c r="Y349" s="155"/>
      <c r="Z349" s="155"/>
      <c r="AA349" s="155"/>
      <c r="AB349" s="155"/>
      <c r="AC349" s="155"/>
      <c r="AD349" s="155"/>
      <c r="AE349" s="155"/>
      <c r="AF349" s="155"/>
      <c r="AG349" s="155"/>
      <c r="AH349" s="155"/>
      <c r="AI349" s="155"/>
      <c r="AJ349" s="155"/>
      <c r="AK349" s="155"/>
      <c r="AL349" s="155"/>
      <c r="AM349" s="155"/>
      <c r="AN349" s="155"/>
      <c r="AO349" s="155"/>
    </row>
    <row r="350" spans="1:41" s="28" customFormat="1" ht="12.4" customHeight="1" outlineLevel="2">
      <c r="A350" s="172">
        <v>206016</v>
      </c>
      <c r="B350" s="285" t="s">
        <v>1043</v>
      </c>
      <c r="C350" s="168" t="s">
        <v>2</v>
      </c>
      <c r="D350" s="164">
        <v>30</v>
      </c>
      <c r="E350" s="166">
        <v>0</v>
      </c>
      <c r="F350" s="161">
        <f t="shared" si="86"/>
        <v>0</v>
      </c>
      <c r="G350" s="161">
        <f t="shared" si="87"/>
        <v>0</v>
      </c>
      <c r="H350" s="230"/>
      <c r="I350" s="230"/>
      <c r="J350" s="231"/>
      <c r="K350" s="16"/>
      <c r="L350" s="232">
        <f t="shared" si="88"/>
        <v>0</v>
      </c>
      <c r="M350" s="233">
        <f t="shared" si="89"/>
        <v>0</v>
      </c>
      <c r="N350" s="233">
        <f t="shared" si="90"/>
        <v>0</v>
      </c>
      <c r="O350" s="155"/>
      <c r="P350" s="155"/>
      <c r="Q350" s="155"/>
      <c r="R350" s="155"/>
      <c r="S350" s="155"/>
      <c r="T350" s="155"/>
      <c r="U350" s="155"/>
      <c r="V350" s="155"/>
      <c r="W350" s="155"/>
      <c r="X350" s="155"/>
      <c r="Y350" s="155"/>
      <c r="Z350" s="155"/>
      <c r="AA350" s="155"/>
      <c r="AB350" s="155"/>
      <c r="AC350" s="155"/>
      <c r="AD350" s="155"/>
      <c r="AE350" s="155"/>
      <c r="AF350" s="155"/>
      <c r="AG350" s="155"/>
      <c r="AH350" s="155"/>
      <c r="AI350" s="155"/>
      <c r="AJ350" s="155"/>
      <c r="AK350" s="155"/>
      <c r="AL350" s="155"/>
      <c r="AM350" s="155"/>
      <c r="AN350" s="155"/>
      <c r="AO350" s="155"/>
    </row>
    <row r="351" spans="1:41" s="28" customFormat="1" ht="12.4" customHeight="1" outlineLevel="2">
      <c r="A351" s="172">
        <v>206017</v>
      </c>
      <c r="B351" s="285" t="s">
        <v>1048</v>
      </c>
      <c r="C351" s="168" t="s">
        <v>2</v>
      </c>
      <c r="D351" s="164">
        <v>30</v>
      </c>
      <c r="E351" s="166">
        <v>0</v>
      </c>
      <c r="F351" s="161">
        <f t="shared" si="86"/>
        <v>0</v>
      </c>
      <c r="G351" s="161">
        <f t="shared" si="87"/>
        <v>0</v>
      </c>
      <c r="H351" s="230"/>
      <c r="I351" s="230"/>
      <c r="J351" s="231"/>
      <c r="K351" s="16"/>
      <c r="L351" s="232">
        <f t="shared" si="88"/>
        <v>0</v>
      </c>
      <c r="M351" s="233">
        <f t="shared" si="89"/>
        <v>0</v>
      </c>
      <c r="N351" s="233">
        <f t="shared" si="90"/>
        <v>0</v>
      </c>
      <c r="O351" s="155"/>
      <c r="P351" s="155"/>
      <c r="Q351" s="155"/>
      <c r="R351" s="155"/>
      <c r="S351" s="155"/>
      <c r="T351" s="155"/>
      <c r="U351" s="155"/>
      <c r="V351" s="155"/>
      <c r="W351" s="155"/>
      <c r="X351" s="155"/>
      <c r="Y351" s="155"/>
      <c r="Z351" s="155"/>
      <c r="AA351" s="155"/>
      <c r="AB351" s="155"/>
      <c r="AC351" s="155"/>
      <c r="AD351" s="155"/>
      <c r="AE351" s="155"/>
      <c r="AF351" s="155"/>
      <c r="AG351" s="155"/>
      <c r="AH351" s="155"/>
      <c r="AI351" s="155"/>
      <c r="AJ351" s="155"/>
      <c r="AK351" s="155"/>
      <c r="AL351" s="155"/>
      <c r="AM351" s="155"/>
      <c r="AN351" s="155"/>
      <c r="AO351" s="155"/>
    </row>
    <row r="352" spans="1:41" s="28" customFormat="1" ht="12.4" customHeight="1" outlineLevel="2">
      <c r="A352" s="172">
        <v>206018</v>
      </c>
      <c r="B352" s="285" t="s">
        <v>1047</v>
      </c>
      <c r="C352" s="168" t="s">
        <v>2</v>
      </c>
      <c r="D352" s="164">
        <v>30</v>
      </c>
      <c r="E352" s="166">
        <v>0</v>
      </c>
      <c r="F352" s="161">
        <f t="shared" si="86"/>
        <v>0</v>
      </c>
      <c r="G352" s="161">
        <f t="shared" si="87"/>
        <v>0</v>
      </c>
      <c r="H352" s="230"/>
      <c r="I352" s="230"/>
      <c r="J352" s="231"/>
      <c r="K352" s="16"/>
      <c r="L352" s="232">
        <f t="shared" si="88"/>
        <v>0</v>
      </c>
      <c r="M352" s="233">
        <f t="shared" si="89"/>
        <v>0</v>
      </c>
      <c r="N352" s="233">
        <f t="shared" si="90"/>
        <v>0</v>
      </c>
      <c r="O352" s="155"/>
      <c r="P352" s="155"/>
      <c r="Q352" s="155"/>
      <c r="R352" s="155"/>
      <c r="S352" s="155"/>
      <c r="T352" s="155"/>
      <c r="U352" s="155"/>
      <c r="V352" s="155"/>
      <c r="W352" s="155"/>
      <c r="X352" s="155"/>
      <c r="Y352" s="155"/>
      <c r="Z352" s="155"/>
      <c r="AA352" s="155"/>
      <c r="AB352" s="155"/>
      <c r="AC352" s="155"/>
      <c r="AD352" s="155"/>
      <c r="AE352" s="155"/>
      <c r="AF352" s="155"/>
      <c r="AG352" s="155"/>
      <c r="AH352" s="155"/>
      <c r="AI352" s="155"/>
      <c r="AJ352" s="155"/>
      <c r="AK352" s="155"/>
      <c r="AL352" s="155"/>
      <c r="AM352" s="155"/>
      <c r="AN352" s="155"/>
      <c r="AO352" s="155"/>
    </row>
    <row r="353" spans="1:41" s="28" customFormat="1" ht="12.4" customHeight="1" outlineLevel="2">
      <c r="A353" s="172">
        <v>206019</v>
      </c>
      <c r="B353" s="285" t="s">
        <v>1049</v>
      </c>
      <c r="C353" s="168" t="s">
        <v>2</v>
      </c>
      <c r="D353" s="164">
        <v>30</v>
      </c>
      <c r="E353" s="166">
        <v>0</v>
      </c>
      <c r="F353" s="161">
        <f t="shared" si="86"/>
        <v>0</v>
      </c>
      <c r="G353" s="161">
        <f t="shared" si="87"/>
        <v>0</v>
      </c>
      <c r="H353" s="230"/>
      <c r="I353" s="230"/>
      <c r="J353" s="231"/>
      <c r="K353" s="16"/>
      <c r="L353" s="232">
        <f t="shared" si="88"/>
        <v>0</v>
      </c>
      <c r="M353" s="233">
        <f t="shared" si="89"/>
        <v>0</v>
      </c>
      <c r="N353" s="233">
        <f t="shared" si="90"/>
        <v>0</v>
      </c>
      <c r="O353" s="155"/>
      <c r="P353" s="155"/>
      <c r="Q353" s="155"/>
      <c r="R353" s="155"/>
      <c r="S353" s="155"/>
      <c r="T353" s="155"/>
      <c r="U353" s="155"/>
      <c r="V353" s="155"/>
      <c r="W353" s="155"/>
      <c r="X353" s="155"/>
      <c r="Y353" s="155"/>
      <c r="Z353" s="155"/>
      <c r="AA353" s="155"/>
      <c r="AB353" s="155"/>
      <c r="AC353" s="155"/>
      <c r="AD353" s="155"/>
      <c r="AE353" s="155"/>
      <c r="AF353" s="155"/>
      <c r="AG353" s="155"/>
      <c r="AH353" s="155"/>
      <c r="AI353" s="155"/>
      <c r="AJ353" s="155"/>
      <c r="AK353" s="155"/>
      <c r="AL353" s="155"/>
      <c r="AM353" s="155"/>
      <c r="AN353" s="155"/>
      <c r="AO353" s="155"/>
    </row>
    <row r="354" spans="1:41" s="28" customFormat="1" ht="12.4" customHeight="1" outlineLevel="2">
      <c r="A354" s="172">
        <v>206020</v>
      </c>
      <c r="B354" s="285" t="s">
        <v>1050</v>
      </c>
      <c r="C354" s="168" t="s">
        <v>2</v>
      </c>
      <c r="D354" s="164">
        <v>30</v>
      </c>
      <c r="E354" s="166">
        <v>0</v>
      </c>
      <c r="F354" s="161">
        <f t="shared" si="86"/>
        <v>0</v>
      </c>
      <c r="G354" s="161">
        <f t="shared" si="87"/>
        <v>0</v>
      </c>
      <c r="H354" s="230"/>
      <c r="I354" s="230"/>
      <c r="J354" s="231"/>
      <c r="K354" s="16"/>
      <c r="L354" s="232">
        <f t="shared" si="88"/>
        <v>0</v>
      </c>
      <c r="M354" s="233">
        <f t="shared" si="89"/>
        <v>0</v>
      </c>
      <c r="N354" s="233">
        <f t="shared" si="90"/>
        <v>0</v>
      </c>
      <c r="O354" s="155"/>
      <c r="P354" s="155"/>
      <c r="Q354" s="155"/>
      <c r="R354" s="155"/>
      <c r="S354" s="155"/>
      <c r="T354" s="155"/>
      <c r="U354" s="155"/>
      <c r="V354" s="155"/>
      <c r="W354" s="155"/>
      <c r="X354" s="155"/>
      <c r="Y354" s="155"/>
      <c r="Z354" s="155"/>
      <c r="AA354" s="155"/>
      <c r="AB354" s="155"/>
      <c r="AC354" s="155"/>
      <c r="AD354" s="155"/>
      <c r="AE354" s="155"/>
      <c r="AF354" s="155"/>
      <c r="AG354" s="155"/>
      <c r="AH354" s="155"/>
      <c r="AI354" s="155"/>
      <c r="AJ354" s="155"/>
      <c r="AK354" s="155"/>
      <c r="AL354" s="155"/>
      <c r="AM354" s="155"/>
      <c r="AN354" s="155"/>
      <c r="AO354" s="155"/>
    </row>
    <row r="355" spans="1:41" s="28" customFormat="1" ht="12.4" customHeight="1" outlineLevel="2">
      <c r="A355" s="172">
        <v>206021</v>
      </c>
      <c r="B355" s="285" t="s">
        <v>1046</v>
      </c>
      <c r="C355" s="168" t="s">
        <v>2</v>
      </c>
      <c r="D355" s="164">
        <v>30</v>
      </c>
      <c r="E355" s="166">
        <v>0</v>
      </c>
      <c r="F355" s="161">
        <f t="shared" si="86"/>
        <v>0</v>
      </c>
      <c r="G355" s="161">
        <f t="shared" si="87"/>
        <v>0</v>
      </c>
      <c r="H355" s="230"/>
      <c r="I355" s="230"/>
      <c r="J355" s="231"/>
      <c r="K355" s="16"/>
      <c r="L355" s="232">
        <f t="shared" si="88"/>
        <v>0</v>
      </c>
      <c r="M355" s="233">
        <f t="shared" si="89"/>
        <v>0</v>
      </c>
      <c r="N355" s="233">
        <f t="shared" si="90"/>
        <v>0</v>
      </c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  <c r="Z355" s="155"/>
      <c r="AA355" s="155"/>
      <c r="AB355" s="155"/>
      <c r="AC355" s="155"/>
      <c r="AD355" s="155"/>
      <c r="AE355" s="155"/>
      <c r="AF355" s="155"/>
      <c r="AG355" s="155"/>
      <c r="AH355" s="155"/>
      <c r="AI355" s="155"/>
      <c r="AJ355" s="155"/>
      <c r="AK355" s="155"/>
      <c r="AL355" s="155"/>
      <c r="AM355" s="155"/>
      <c r="AN355" s="155"/>
      <c r="AO355" s="155"/>
    </row>
    <row r="356" spans="1:41" s="28" customFormat="1" ht="12.4" customHeight="1" outlineLevel="2">
      <c r="A356" s="172">
        <v>206022</v>
      </c>
      <c r="B356" s="285" t="s">
        <v>1045</v>
      </c>
      <c r="C356" s="168" t="s">
        <v>2</v>
      </c>
      <c r="D356" s="164">
        <v>30</v>
      </c>
      <c r="E356" s="166">
        <v>0</v>
      </c>
      <c r="F356" s="161">
        <f t="shared" si="86"/>
        <v>0</v>
      </c>
      <c r="G356" s="161">
        <f t="shared" si="87"/>
        <v>0</v>
      </c>
      <c r="H356" s="230"/>
      <c r="I356" s="230"/>
      <c r="J356" s="231"/>
      <c r="K356" s="16"/>
      <c r="L356" s="232">
        <f t="shared" si="88"/>
        <v>0</v>
      </c>
      <c r="M356" s="233">
        <f t="shared" si="89"/>
        <v>0</v>
      </c>
      <c r="N356" s="233">
        <f t="shared" si="90"/>
        <v>0</v>
      </c>
      <c r="O356" s="155"/>
      <c r="P356" s="155"/>
      <c r="Q356" s="155"/>
      <c r="R356" s="155"/>
      <c r="S356" s="155"/>
      <c r="T356" s="155"/>
      <c r="U356" s="155"/>
      <c r="V356" s="155"/>
      <c r="W356" s="155"/>
      <c r="X356" s="155"/>
      <c r="Y356" s="155"/>
      <c r="Z356" s="155"/>
      <c r="AA356" s="155"/>
      <c r="AB356" s="155"/>
      <c r="AC356" s="155"/>
      <c r="AD356" s="155"/>
      <c r="AE356" s="155"/>
      <c r="AF356" s="155"/>
      <c r="AG356" s="155"/>
      <c r="AH356" s="155"/>
      <c r="AI356" s="155"/>
      <c r="AJ356" s="155"/>
      <c r="AK356" s="155"/>
      <c r="AL356" s="155"/>
      <c r="AM356" s="155"/>
      <c r="AN356" s="155"/>
      <c r="AO356" s="155"/>
    </row>
    <row r="357" spans="1:41" s="28" customFormat="1" ht="12.4" customHeight="1" outlineLevel="2">
      <c r="A357" s="172">
        <v>206023</v>
      </c>
      <c r="B357" s="285" t="s">
        <v>1051</v>
      </c>
      <c r="C357" s="168" t="s">
        <v>2</v>
      </c>
      <c r="D357" s="164">
        <v>30</v>
      </c>
      <c r="E357" s="166">
        <v>0</v>
      </c>
      <c r="F357" s="161">
        <f t="shared" si="86"/>
        <v>0</v>
      </c>
      <c r="G357" s="161">
        <f t="shared" si="87"/>
        <v>0</v>
      </c>
      <c r="H357" s="230"/>
      <c r="I357" s="230"/>
      <c r="J357" s="231"/>
      <c r="K357" s="16"/>
      <c r="L357" s="232">
        <f t="shared" si="88"/>
        <v>0</v>
      </c>
      <c r="M357" s="233">
        <f t="shared" si="89"/>
        <v>0</v>
      </c>
      <c r="N357" s="233">
        <f t="shared" si="90"/>
        <v>0</v>
      </c>
      <c r="O357" s="155"/>
      <c r="P357" s="155"/>
      <c r="Q357" s="155"/>
      <c r="R357" s="155"/>
      <c r="S357" s="155"/>
      <c r="T357" s="155"/>
      <c r="U357" s="155"/>
      <c r="V357" s="155"/>
      <c r="W357" s="155"/>
      <c r="X357" s="155"/>
      <c r="Y357" s="155"/>
      <c r="Z357" s="155"/>
      <c r="AA357" s="155"/>
      <c r="AB357" s="155"/>
      <c r="AC357" s="155"/>
      <c r="AD357" s="155"/>
      <c r="AE357" s="155"/>
      <c r="AF357" s="155"/>
      <c r="AG357" s="155"/>
      <c r="AH357" s="155"/>
      <c r="AI357" s="155"/>
      <c r="AJ357" s="155"/>
      <c r="AK357" s="155"/>
      <c r="AL357" s="155"/>
      <c r="AM357" s="155"/>
      <c r="AN357" s="155"/>
      <c r="AO357" s="155"/>
    </row>
    <row r="358" spans="1:41" s="28" customFormat="1" ht="12.4" customHeight="1" outlineLevel="2">
      <c r="A358" s="172">
        <v>206024</v>
      </c>
      <c r="B358" s="285" t="s">
        <v>1052</v>
      </c>
      <c r="C358" s="168" t="s">
        <v>2</v>
      </c>
      <c r="D358" s="164">
        <v>30</v>
      </c>
      <c r="E358" s="166">
        <v>0</v>
      </c>
      <c r="F358" s="161">
        <f t="shared" si="86"/>
        <v>0</v>
      </c>
      <c r="G358" s="161">
        <f t="shared" si="87"/>
        <v>0</v>
      </c>
      <c r="H358" s="230"/>
      <c r="I358" s="230"/>
      <c r="J358" s="231"/>
      <c r="K358" s="16"/>
      <c r="L358" s="232">
        <f t="shared" si="88"/>
        <v>0</v>
      </c>
      <c r="M358" s="233">
        <f t="shared" si="89"/>
        <v>0</v>
      </c>
      <c r="N358" s="233">
        <f t="shared" si="90"/>
        <v>0</v>
      </c>
      <c r="O358" s="155"/>
      <c r="P358" s="155"/>
      <c r="Q358" s="155"/>
      <c r="R358" s="155"/>
      <c r="S358" s="155"/>
      <c r="T358" s="155"/>
      <c r="U358" s="155"/>
      <c r="V358" s="155"/>
      <c r="W358" s="155"/>
      <c r="X358" s="155"/>
      <c r="Y358" s="155"/>
      <c r="Z358" s="155"/>
      <c r="AA358" s="155"/>
      <c r="AB358" s="155"/>
      <c r="AC358" s="155"/>
      <c r="AD358" s="155"/>
      <c r="AE358" s="155"/>
      <c r="AF358" s="155"/>
      <c r="AG358" s="155"/>
      <c r="AH358" s="155"/>
      <c r="AI358" s="155"/>
      <c r="AJ358" s="155"/>
      <c r="AK358" s="155"/>
      <c r="AL358" s="155"/>
      <c r="AM358" s="155"/>
      <c r="AN358" s="155"/>
      <c r="AO358" s="155"/>
    </row>
    <row r="359" spans="1:41" s="28" customFormat="1" ht="12.4" customHeight="1" outlineLevel="2">
      <c r="A359" s="172">
        <v>206025</v>
      </c>
      <c r="B359" s="285" t="s">
        <v>1053</v>
      </c>
      <c r="C359" s="168" t="s">
        <v>2</v>
      </c>
      <c r="D359" s="164">
        <v>30</v>
      </c>
      <c r="E359" s="166">
        <v>0</v>
      </c>
      <c r="F359" s="161">
        <f t="shared" si="86"/>
        <v>0</v>
      </c>
      <c r="G359" s="161">
        <f t="shared" si="87"/>
        <v>0</v>
      </c>
      <c r="H359" s="230"/>
      <c r="I359" s="230"/>
      <c r="J359" s="231"/>
      <c r="K359" s="16"/>
      <c r="L359" s="232">
        <f t="shared" si="88"/>
        <v>0</v>
      </c>
      <c r="M359" s="233">
        <f t="shared" si="89"/>
        <v>0</v>
      </c>
      <c r="N359" s="233">
        <f t="shared" si="90"/>
        <v>0</v>
      </c>
      <c r="O359" s="155"/>
      <c r="P359" s="155"/>
      <c r="Q359" s="155"/>
      <c r="R359" s="155"/>
      <c r="S359" s="155"/>
      <c r="T359" s="155"/>
      <c r="U359" s="155"/>
      <c r="V359" s="155"/>
      <c r="W359" s="155"/>
      <c r="X359" s="155"/>
      <c r="Y359" s="155"/>
      <c r="Z359" s="155"/>
      <c r="AA359" s="155"/>
      <c r="AB359" s="155"/>
      <c r="AC359" s="155"/>
      <c r="AD359" s="155"/>
      <c r="AE359" s="155"/>
      <c r="AF359" s="155"/>
      <c r="AG359" s="155"/>
      <c r="AH359" s="155"/>
      <c r="AI359" s="155"/>
      <c r="AJ359" s="155"/>
      <c r="AK359" s="155"/>
      <c r="AL359" s="155"/>
      <c r="AM359" s="155"/>
      <c r="AN359" s="155"/>
      <c r="AO359" s="155"/>
    </row>
    <row r="360" spans="1:41" s="28" customFormat="1" ht="12.4" customHeight="1" outlineLevel="2">
      <c r="A360" s="172">
        <v>206026</v>
      </c>
      <c r="B360" s="285" t="s">
        <v>1054</v>
      </c>
      <c r="C360" s="168" t="s">
        <v>2</v>
      </c>
      <c r="D360" s="164">
        <v>30</v>
      </c>
      <c r="E360" s="166">
        <v>0</v>
      </c>
      <c r="F360" s="161">
        <f t="shared" si="86"/>
        <v>0</v>
      </c>
      <c r="G360" s="161">
        <f t="shared" si="87"/>
        <v>0</v>
      </c>
      <c r="H360" s="230"/>
      <c r="I360" s="230"/>
      <c r="J360" s="231"/>
      <c r="K360" s="176"/>
      <c r="L360" s="232">
        <f t="shared" si="88"/>
        <v>0</v>
      </c>
      <c r="M360" s="233">
        <f t="shared" si="89"/>
        <v>0</v>
      </c>
      <c r="N360" s="233">
        <f t="shared" si="90"/>
        <v>0</v>
      </c>
      <c r="O360" s="155"/>
      <c r="P360" s="155"/>
      <c r="Q360" s="155"/>
      <c r="R360" s="155"/>
      <c r="S360" s="155"/>
      <c r="T360" s="155"/>
      <c r="U360" s="155"/>
      <c r="V360" s="155"/>
      <c r="W360" s="155"/>
      <c r="X360" s="155"/>
      <c r="Y360" s="155"/>
      <c r="Z360" s="155"/>
      <c r="AA360" s="155"/>
      <c r="AB360" s="155"/>
      <c r="AC360" s="155"/>
      <c r="AD360" s="155"/>
      <c r="AE360" s="155"/>
      <c r="AF360" s="155"/>
      <c r="AG360" s="155"/>
      <c r="AH360" s="155"/>
      <c r="AI360" s="155"/>
      <c r="AJ360" s="155"/>
      <c r="AK360" s="155"/>
      <c r="AL360" s="155"/>
      <c r="AM360" s="155"/>
      <c r="AN360" s="155"/>
      <c r="AO360" s="155"/>
    </row>
    <row r="361" spans="1:41" s="234" customFormat="1" ht="12.4" customHeight="1" outlineLevel="2">
      <c r="A361" s="172">
        <v>206027</v>
      </c>
      <c r="B361" s="285" t="s">
        <v>1055</v>
      </c>
      <c r="C361" s="168" t="s">
        <v>2</v>
      </c>
      <c r="D361" s="164">
        <v>30</v>
      </c>
      <c r="E361" s="166">
        <v>0</v>
      </c>
      <c r="F361" s="161">
        <f t="shared" si="86"/>
        <v>0</v>
      </c>
      <c r="G361" s="161">
        <f t="shared" si="87"/>
        <v>0</v>
      </c>
      <c r="H361" s="230"/>
      <c r="I361" s="230"/>
      <c r="J361" s="231"/>
      <c r="K361" s="16"/>
      <c r="L361" s="232">
        <f t="shared" si="88"/>
        <v>0</v>
      </c>
      <c r="M361" s="233">
        <f t="shared" si="89"/>
        <v>0</v>
      </c>
      <c r="N361" s="233">
        <f t="shared" si="90"/>
        <v>0</v>
      </c>
      <c r="O361" s="155"/>
      <c r="P361" s="155"/>
      <c r="Q361" s="155"/>
      <c r="R361" s="155"/>
      <c r="S361" s="155"/>
      <c r="T361" s="155"/>
      <c r="U361" s="155"/>
      <c r="V361" s="155"/>
      <c r="W361" s="155"/>
      <c r="X361" s="155"/>
      <c r="Y361" s="155"/>
      <c r="Z361" s="155"/>
      <c r="AA361" s="155"/>
      <c r="AB361" s="155"/>
      <c r="AC361" s="155"/>
      <c r="AD361" s="155"/>
      <c r="AE361" s="155"/>
      <c r="AF361" s="155"/>
      <c r="AG361" s="155"/>
      <c r="AH361" s="155"/>
      <c r="AI361" s="155"/>
      <c r="AJ361" s="155"/>
      <c r="AK361" s="155"/>
      <c r="AL361" s="155"/>
      <c r="AM361" s="155"/>
      <c r="AN361" s="155"/>
      <c r="AO361" s="155"/>
    </row>
    <row r="362" spans="1:41" s="28" customFormat="1" ht="12.4" customHeight="1" outlineLevel="2" thickBot="1">
      <c r="A362" s="172">
        <v>206028</v>
      </c>
      <c r="B362" s="285" t="s">
        <v>1056</v>
      </c>
      <c r="C362" s="168" t="s">
        <v>2</v>
      </c>
      <c r="D362" s="164">
        <v>30</v>
      </c>
      <c r="E362" s="166">
        <v>0</v>
      </c>
      <c r="F362" s="161">
        <f t="shared" si="86"/>
        <v>0</v>
      </c>
      <c r="G362" s="161">
        <f t="shared" si="87"/>
        <v>0</v>
      </c>
      <c r="H362" s="306"/>
      <c r="I362" s="306"/>
      <c r="J362" s="306"/>
      <c r="K362" s="223"/>
      <c r="L362" s="232">
        <f t="shared" si="88"/>
        <v>0</v>
      </c>
      <c r="M362" s="233">
        <f t="shared" si="89"/>
        <v>0</v>
      </c>
      <c r="N362" s="233">
        <f t="shared" si="90"/>
        <v>0</v>
      </c>
      <c r="O362" s="155"/>
      <c r="P362" s="155"/>
      <c r="Q362" s="155"/>
      <c r="R362" s="155"/>
      <c r="S362" s="155"/>
      <c r="T362" s="155"/>
      <c r="U362" s="155"/>
      <c r="V362" s="155"/>
      <c r="W362" s="155"/>
      <c r="X362" s="155"/>
      <c r="Y362" s="155"/>
      <c r="Z362" s="155"/>
      <c r="AA362" s="155"/>
      <c r="AB362" s="155"/>
      <c r="AC362" s="155"/>
      <c r="AD362" s="155"/>
      <c r="AE362" s="155"/>
      <c r="AF362" s="155"/>
      <c r="AG362" s="155"/>
      <c r="AH362" s="155"/>
      <c r="AI362" s="155"/>
      <c r="AJ362" s="155"/>
      <c r="AK362" s="155"/>
      <c r="AL362" s="155"/>
      <c r="AM362" s="155"/>
      <c r="AN362" s="155"/>
      <c r="AO362" s="155"/>
    </row>
    <row r="363" spans="1:41" s="28" customFormat="1" ht="12.4" customHeight="1" outlineLevel="1" thickBot="1">
      <c r="A363" s="437" t="s">
        <v>1037</v>
      </c>
      <c r="B363" s="437"/>
      <c r="C363" s="437"/>
      <c r="D363" s="437"/>
      <c r="E363" s="437"/>
      <c r="F363" s="437"/>
      <c r="G363" s="437"/>
      <c r="H363" s="302"/>
      <c r="I363" s="302"/>
      <c r="J363" s="302"/>
      <c r="K363" s="222"/>
      <c r="L363" s="304"/>
      <c r="M363" s="63"/>
      <c r="N363" s="63"/>
      <c r="O363" s="155"/>
      <c r="P363" s="155"/>
      <c r="Q363" s="155"/>
      <c r="R363" s="155"/>
      <c r="S363" s="155"/>
      <c r="T363" s="155"/>
      <c r="U363" s="155"/>
      <c r="V363" s="155"/>
      <c r="W363" s="155"/>
      <c r="X363" s="155"/>
      <c r="Y363" s="155"/>
      <c r="Z363" s="155"/>
      <c r="AA363" s="155"/>
      <c r="AB363" s="155"/>
      <c r="AC363" s="155"/>
      <c r="AD363" s="155"/>
      <c r="AE363" s="155"/>
      <c r="AF363" s="155"/>
      <c r="AG363" s="155"/>
      <c r="AH363" s="155"/>
      <c r="AI363" s="155"/>
      <c r="AJ363" s="155"/>
      <c r="AK363" s="155"/>
      <c r="AL363" s="155"/>
      <c r="AM363" s="155"/>
      <c r="AN363" s="155"/>
      <c r="AO363" s="155"/>
    </row>
    <row r="364" spans="1:41" s="234" customFormat="1" ht="12.4" customHeight="1" outlineLevel="2" thickBot="1">
      <c r="A364" s="172">
        <v>206029</v>
      </c>
      <c r="B364" s="285" t="s">
        <v>1065</v>
      </c>
      <c r="C364" s="168" t="s">
        <v>2</v>
      </c>
      <c r="D364" s="164">
        <v>100</v>
      </c>
      <c r="E364" s="166">
        <v>0</v>
      </c>
      <c r="F364" s="161">
        <f>E364/1.031</f>
        <v>0</v>
      </c>
      <c r="G364" s="161">
        <f>F364/1.0204</f>
        <v>0</v>
      </c>
      <c r="H364" s="230"/>
      <c r="I364" s="230"/>
      <c r="J364" s="231"/>
      <c r="K364" s="185"/>
      <c r="L364" s="232">
        <f>K364*E364</f>
        <v>0</v>
      </c>
      <c r="M364" s="233">
        <f>IF($L$8&gt;=30000,K364*F364,0)</f>
        <v>0</v>
      </c>
      <c r="N364" s="233">
        <f>IF($L$8&gt;=100000,K364*G364,0)</f>
        <v>0</v>
      </c>
    </row>
    <row r="365" spans="1:41" s="128" customFormat="1" ht="17.25" customHeight="1" thickBot="1">
      <c r="A365" s="450" t="s">
        <v>1038</v>
      </c>
      <c r="B365" s="450"/>
      <c r="C365" s="450"/>
      <c r="D365" s="450"/>
      <c r="E365" s="450"/>
      <c r="F365" s="450"/>
      <c r="G365" s="450"/>
      <c r="H365" s="269"/>
      <c r="I365" s="269"/>
      <c r="J365" s="269"/>
      <c r="K365" s="269"/>
      <c r="L365" s="133"/>
      <c r="M365" s="307"/>
      <c r="N365" s="307"/>
      <c r="O365" s="155"/>
      <c r="P365" s="155"/>
      <c r="Q365" s="155"/>
      <c r="R365" s="155"/>
      <c r="S365" s="155"/>
      <c r="T365" s="155"/>
      <c r="U365" s="155"/>
      <c r="V365" s="155"/>
      <c r="W365" s="155"/>
      <c r="X365" s="155"/>
      <c r="Y365" s="155"/>
      <c r="Z365" s="155"/>
      <c r="AA365" s="155"/>
      <c r="AB365" s="155"/>
      <c r="AC365" s="155"/>
      <c r="AD365" s="155"/>
      <c r="AE365" s="155"/>
      <c r="AF365" s="155"/>
      <c r="AG365" s="155"/>
      <c r="AH365" s="155"/>
      <c r="AI365" s="155"/>
      <c r="AJ365" s="155"/>
      <c r="AK365" s="155"/>
      <c r="AL365" s="155"/>
      <c r="AM365" s="155"/>
      <c r="AN365" s="155"/>
      <c r="AO365" s="155"/>
    </row>
    <row r="366" spans="1:41" s="28" customFormat="1" ht="12.4" customHeight="1" outlineLevel="1" thickBot="1">
      <c r="A366" s="520" t="s">
        <v>1112</v>
      </c>
      <c r="B366" s="520"/>
      <c r="C366" s="520"/>
      <c r="D366" s="520"/>
      <c r="E366" s="520"/>
      <c r="F366" s="520"/>
      <c r="G366" s="520"/>
      <c r="H366" s="302"/>
      <c r="I366" s="302"/>
      <c r="J366" s="302"/>
      <c r="K366" s="222"/>
      <c r="L366" s="304"/>
      <c r="M366" s="63"/>
      <c r="N366" s="63"/>
      <c r="O366" s="155"/>
      <c r="P366" s="155"/>
      <c r="Q366" s="155"/>
      <c r="R366" s="155"/>
      <c r="S366" s="155"/>
      <c r="T366" s="155"/>
      <c r="U366" s="155"/>
      <c r="V366" s="155"/>
      <c r="W366" s="155"/>
      <c r="X366" s="155"/>
      <c r="Y366" s="155"/>
      <c r="Z366" s="155"/>
      <c r="AA366" s="155"/>
      <c r="AB366" s="155"/>
      <c r="AC366" s="155"/>
      <c r="AD366" s="155"/>
      <c r="AE366" s="155"/>
      <c r="AF366" s="155"/>
      <c r="AG366" s="155"/>
      <c r="AH366" s="155"/>
      <c r="AI366" s="155"/>
      <c r="AJ366" s="155"/>
      <c r="AK366" s="155"/>
      <c r="AL366" s="155"/>
      <c r="AM366" s="155"/>
      <c r="AN366" s="155"/>
      <c r="AO366" s="155"/>
    </row>
    <row r="367" spans="1:41" ht="12.4" customHeight="1" outlineLevel="1" thickBot="1">
      <c r="A367" s="172">
        <v>207001</v>
      </c>
      <c r="B367" s="259" t="s">
        <v>995</v>
      </c>
      <c r="C367" s="168" t="s">
        <v>2</v>
      </c>
      <c r="D367" s="164">
        <v>20</v>
      </c>
      <c r="E367" s="166">
        <v>205</v>
      </c>
      <c r="F367" s="161">
        <f>E367/1.031</f>
        <v>198.8360814742968</v>
      </c>
      <c r="G367" s="161">
        <f>F367/1.0204</f>
        <v>194.86091873216074</v>
      </c>
      <c r="H367" s="275"/>
      <c r="I367" s="275"/>
      <c r="J367" s="275"/>
      <c r="K367" s="221"/>
      <c r="L367" s="232">
        <f t="shared" ref="L367:L374" si="91">K367*E367</f>
        <v>0</v>
      </c>
      <c r="M367" s="233">
        <f t="shared" ref="M367:M374" si="92">IF($L$8&gt;=30000,K367*F367,0)</f>
        <v>0</v>
      </c>
      <c r="N367" s="233">
        <f t="shared" ref="N367:N374" si="93">IF($L$8&gt;=100000,K367*G367,0)</f>
        <v>0</v>
      </c>
      <c r="O367" s="155"/>
      <c r="P367" s="155"/>
      <c r="Q367" s="155"/>
      <c r="R367" s="155"/>
      <c r="S367" s="155"/>
      <c r="T367" s="155"/>
      <c r="U367" s="155"/>
      <c r="V367" s="155"/>
      <c r="W367" s="155"/>
      <c r="X367" s="155"/>
      <c r="Y367" s="155"/>
      <c r="Z367" s="155"/>
      <c r="AA367" s="155"/>
      <c r="AB367" s="155"/>
      <c r="AC367" s="155"/>
      <c r="AD367" s="155"/>
      <c r="AE367" s="155"/>
      <c r="AF367" s="155"/>
      <c r="AG367" s="155"/>
      <c r="AH367" s="155"/>
      <c r="AI367" s="155"/>
      <c r="AJ367" s="155"/>
      <c r="AK367" s="155"/>
      <c r="AL367" s="155"/>
      <c r="AM367" s="155"/>
      <c r="AN367" s="155"/>
      <c r="AO367" s="155"/>
    </row>
    <row r="368" spans="1:41" ht="12.4" customHeight="1" outlineLevel="1" thickBot="1">
      <c r="A368" s="172">
        <v>207002</v>
      </c>
      <c r="B368" s="259" t="s">
        <v>996</v>
      </c>
      <c r="C368" s="168" t="s">
        <v>2</v>
      </c>
      <c r="D368" s="164">
        <v>20</v>
      </c>
      <c r="E368" s="166">
        <v>205</v>
      </c>
      <c r="F368" s="161">
        <f t="shared" ref="F368:F382" si="94">E368/1.031</f>
        <v>198.8360814742968</v>
      </c>
      <c r="G368" s="161">
        <f t="shared" ref="G368:G382" si="95">F368/1.0204</f>
        <v>194.86091873216074</v>
      </c>
      <c r="H368" s="275"/>
      <c r="I368" s="275"/>
      <c r="J368" s="275"/>
      <c r="K368" s="176"/>
      <c r="L368" s="232">
        <f t="shared" si="91"/>
        <v>0</v>
      </c>
      <c r="M368" s="233">
        <f t="shared" si="92"/>
        <v>0</v>
      </c>
      <c r="N368" s="233">
        <f t="shared" si="93"/>
        <v>0</v>
      </c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5"/>
      <c r="Z368" s="155"/>
      <c r="AA368" s="155"/>
      <c r="AB368" s="155"/>
      <c r="AC368" s="155"/>
      <c r="AD368" s="155"/>
      <c r="AE368" s="155"/>
      <c r="AF368" s="155"/>
      <c r="AG368" s="155"/>
      <c r="AH368" s="155"/>
      <c r="AI368" s="155"/>
      <c r="AJ368" s="155"/>
      <c r="AK368" s="155"/>
      <c r="AL368" s="155"/>
      <c r="AM368" s="155"/>
      <c r="AN368" s="155"/>
      <c r="AO368" s="155"/>
    </row>
    <row r="369" spans="1:41" ht="12.4" customHeight="1" outlineLevel="1" thickBot="1">
      <c r="A369" s="172">
        <v>207003</v>
      </c>
      <c r="B369" s="273" t="s">
        <v>1433</v>
      </c>
      <c r="C369" s="168" t="s">
        <v>2</v>
      </c>
      <c r="D369" s="164">
        <v>20</v>
      </c>
      <c r="E369" s="166">
        <v>205</v>
      </c>
      <c r="F369" s="161">
        <f t="shared" si="94"/>
        <v>198.8360814742968</v>
      </c>
      <c r="G369" s="161">
        <f t="shared" si="95"/>
        <v>194.86091873216074</v>
      </c>
      <c r="H369" s="275"/>
      <c r="I369" s="275"/>
      <c r="J369" s="275"/>
      <c r="K369" s="176"/>
      <c r="L369" s="232">
        <f t="shared" si="91"/>
        <v>0</v>
      </c>
      <c r="M369" s="233">
        <f t="shared" si="92"/>
        <v>0</v>
      </c>
      <c r="N369" s="233">
        <f t="shared" si="93"/>
        <v>0</v>
      </c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5"/>
      <c r="Z369" s="155"/>
      <c r="AA369" s="155"/>
      <c r="AB369" s="155"/>
      <c r="AC369" s="155"/>
      <c r="AD369" s="155"/>
      <c r="AE369" s="155"/>
      <c r="AF369" s="155"/>
      <c r="AG369" s="155"/>
      <c r="AH369" s="155"/>
      <c r="AI369" s="155"/>
      <c r="AJ369" s="155"/>
      <c r="AK369" s="155"/>
      <c r="AL369" s="155"/>
      <c r="AM369" s="155"/>
      <c r="AN369" s="155"/>
      <c r="AO369" s="155"/>
    </row>
    <row r="370" spans="1:41" ht="12.4" customHeight="1" outlineLevel="1" thickBot="1">
      <c r="A370" s="172">
        <v>207004</v>
      </c>
      <c r="B370" s="259" t="s">
        <v>997</v>
      </c>
      <c r="C370" s="168" t="s">
        <v>2</v>
      </c>
      <c r="D370" s="164">
        <v>20</v>
      </c>
      <c r="E370" s="166">
        <v>205</v>
      </c>
      <c r="F370" s="161">
        <f t="shared" si="94"/>
        <v>198.8360814742968</v>
      </c>
      <c r="G370" s="161">
        <f t="shared" si="95"/>
        <v>194.86091873216074</v>
      </c>
      <c r="H370" s="275"/>
      <c r="I370" s="275"/>
      <c r="J370" s="275"/>
      <c r="K370" s="176"/>
      <c r="L370" s="232">
        <f t="shared" si="91"/>
        <v>0</v>
      </c>
      <c r="M370" s="233">
        <f t="shared" si="92"/>
        <v>0</v>
      </c>
      <c r="N370" s="233">
        <f t="shared" si="93"/>
        <v>0</v>
      </c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  <c r="Z370" s="155"/>
      <c r="AA370" s="155"/>
      <c r="AB370" s="155"/>
      <c r="AC370" s="155"/>
      <c r="AD370" s="155"/>
      <c r="AE370" s="155"/>
      <c r="AF370" s="155"/>
      <c r="AG370" s="155"/>
      <c r="AH370" s="155"/>
      <c r="AI370" s="155"/>
      <c r="AJ370" s="155"/>
      <c r="AK370" s="155"/>
      <c r="AL370" s="155"/>
      <c r="AM370" s="155"/>
      <c r="AN370" s="155"/>
      <c r="AO370" s="155"/>
    </row>
    <row r="371" spans="1:41" ht="12.4" customHeight="1" outlineLevel="1">
      <c r="A371" s="172">
        <v>207005</v>
      </c>
      <c r="B371" s="259" t="s">
        <v>998</v>
      </c>
      <c r="C371" s="168" t="s">
        <v>2</v>
      </c>
      <c r="D371" s="164">
        <v>20</v>
      </c>
      <c r="E371" s="166">
        <v>205</v>
      </c>
      <c r="F371" s="161">
        <f t="shared" si="94"/>
        <v>198.8360814742968</v>
      </c>
      <c r="G371" s="161">
        <f t="shared" si="95"/>
        <v>194.86091873216074</v>
      </c>
      <c r="H371" s="276"/>
      <c r="I371" s="277"/>
      <c r="J371" s="278"/>
      <c r="K371" s="176"/>
      <c r="L371" s="232">
        <f t="shared" si="91"/>
        <v>0</v>
      </c>
      <c r="M371" s="233">
        <f t="shared" si="92"/>
        <v>0</v>
      </c>
      <c r="N371" s="233">
        <f t="shared" si="93"/>
        <v>0</v>
      </c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/>
      <c r="AE371" s="155"/>
      <c r="AF371" s="155"/>
      <c r="AG371" s="155"/>
      <c r="AH371" s="155"/>
      <c r="AI371" s="155"/>
      <c r="AJ371" s="155"/>
      <c r="AK371" s="155"/>
      <c r="AL371" s="155"/>
      <c r="AM371" s="155"/>
      <c r="AN371" s="155"/>
      <c r="AO371" s="155"/>
    </row>
    <row r="372" spans="1:41" ht="12.4" customHeight="1" outlineLevel="1">
      <c r="A372" s="172">
        <v>207006</v>
      </c>
      <c r="B372" s="259" t="s">
        <v>999</v>
      </c>
      <c r="C372" s="168" t="s">
        <v>2</v>
      </c>
      <c r="D372" s="163">
        <v>20</v>
      </c>
      <c r="E372" s="166">
        <v>205</v>
      </c>
      <c r="F372" s="161">
        <f t="shared" si="94"/>
        <v>198.8360814742968</v>
      </c>
      <c r="G372" s="161">
        <f t="shared" si="95"/>
        <v>194.86091873216074</v>
      </c>
      <c r="H372" s="279"/>
      <c r="I372" s="280"/>
      <c r="J372" s="281"/>
      <c r="K372" s="176"/>
      <c r="L372" s="232">
        <f t="shared" si="91"/>
        <v>0</v>
      </c>
      <c r="M372" s="233">
        <f t="shared" si="92"/>
        <v>0</v>
      </c>
      <c r="N372" s="233">
        <f t="shared" si="93"/>
        <v>0</v>
      </c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  <c r="Z372" s="155"/>
      <c r="AA372" s="155"/>
      <c r="AB372" s="155"/>
      <c r="AC372" s="155"/>
      <c r="AD372" s="155"/>
      <c r="AE372" s="155"/>
      <c r="AF372" s="155"/>
      <c r="AG372" s="155"/>
      <c r="AH372" s="155"/>
      <c r="AI372" s="155"/>
      <c r="AJ372" s="155"/>
      <c r="AK372" s="155"/>
      <c r="AL372" s="155"/>
      <c r="AM372" s="155"/>
      <c r="AN372" s="155"/>
      <c r="AO372" s="155"/>
    </row>
    <row r="373" spans="1:41" ht="12.4" customHeight="1" outlineLevel="1">
      <c r="A373" s="172">
        <v>207007</v>
      </c>
      <c r="B373" s="259" t="s">
        <v>1434</v>
      </c>
      <c r="C373" s="168" t="s">
        <v>2</v>
      </c>
      <c r="D373" s="163">
        <v>20</v>
      </c>
      <c r="E373" s="166">
        <v>205</v>
      </c>
      <c r="F373" s="161">
        <f t="shared" si="94"/>
        <v>198.8360814742968</v>
      </c>
      <c r="G373" s="161">
        <f t="shared" si="95"/>
        <v>194.86091873216074</v>
      </c>
      <c r="H373" s="279"/>
      <c r="I373" s="280"/>
      <c r="J373" s="281"/>
      <c r="K373" s="176"/>
      <c r="L373" s="232">
        <f t="shared" si="91"/>
        <v>0</v>
      </c>
      <c r="M373" s="233">
        <f t="shared" si="92"/>
        <v>0</v>
      </c>
      <c r="N373" s="233">
        <f t="shared" si="93"/>
        <v>0</v>
      </c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  <c r="Z373" s="155"/>
      <c r="AA373" s="155"/>
      <c r="AB373" s="155"/>
      <c r="AC373" s="155"/>
      <c r="AD373" s="155"/>
      <c r="AE373" s="155"/>
      <c r="AF373" s="155"/>
      <c r="AG373" s="155"/>
      <c r="AH373" s="155"/>
      <c r="AI373" s="155"/>
      <c r="AJ373" s="155"/>
      <c r="AK373" s="155"/>
      <c r="AL373" s="155"/>
      <c r="AM373" s="155"/>
      <c r="AN373" s="155"/>
      <c r="AO373" s="155"/>
    </row>
    <row r="374" spans="1:41" ht="12.4" customHeight="1" outlineLevel="1" thickBot="1">
      <c r="A374" s="172">
        <v>207008</v>
      </c>
      <c r="B374" s="259" t="s">
        <v>1000</v>
      </c>
      <c r="C374" s="168" t="s">
        <v>2</v>
      </c>
      <c r="D374" s="163">
        <v>20</v>
      </c>
      <c r="E374" s="166">
        <v>205</v>
      </c>
      <c r="F374" s="161">
        <f t="shared" si="94"/>
        <v>198.8360814742968</v>
      </c>
      <c r="G374" s="161">
        <f t="shared" si="95"/>
        <v>194.86091873216074</v>
      </c>
      <c r="H374" s="282"/>
      <c r="I374" s="283"/>
      <c r="J374" s="284"/>
      <c r="K374" s="176"/>
      <c r="L374" s="232">
        <f t="shared" si="91"/>
        <v>0</v>
      </c>
      <c r="M374" s="233">
        <f t="shared" si="92"/>
        <v>0</v>
      </c>
      <c r="N374" s="233">
        <f t="shared" si="93"/>
        <v>0</v>
      </c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  <c r="Z374" s="155"/>
      <c r="AA374" s="155"/>
      <c r="AB374" s="155"/>
      <c r="AC374" s="155"/>
      <c r="AD374" s="155"/>
      <c r="AE374" s="155"/>
      <c r="AF374" s="155"/>
      <c r="AG374" s="155"/>
      <c r="AH374" s="155"/>
      <c r="AI374" s="155"/>
      <c r="AJ374" s="155"/>
      <c r="AK374" s="155"/>
      <c r="AL374" s="155"/>
      <c r="AM374" s="155"/>
      <c r="AN374" s="155"/>
      <c r="AO374" s="155"/>
    </row>
    <row r="375" spans="1:41" ht="12.4" customHeight="1" outlineLevel="1" thickBot="1">
      <c r="A375" s="172">
        <v>207009</v>
      </c>
      <c r="B375" s="259" t="s">
        <v>989</v>
      </c>
      <c r="C375" s="168" t="s">
        <v>2</v>
      </c>
      <c r="D375" s="164">
        <v>20</v>
      </c>
      <c r="E375" s="166">
        <v>200</v>
      </c>
      <c r="F375" s="161">
        <f t="shared" si="94"/>
        <v>193.98642095053347</v>
      </c>
      <c r="G375" s="161">
        <f t="shared" si="95"/>
        <v>190.10821339722997</v>
      </c>
      <c r="H375" s="275"/>
      <c r="I375" s="275"/>
      <c r="J375" s="275"/>
      <c r="K375" s="176"/>
      <c r="L375" s="232">
        <f t="shared" ref="L375:L382" si="96">K375*E375</f>
        <v>0</v>
      </c>
      <c r="M375" s="233">
        <f t="shared" ref="M375:M382" si="97">IF($L$8&gt;=30000,K375*F375,0)</f>
        <v>0</v>
      </c>
      <c r="N375" s="233">
        <f t="shared" ref="N375:N382" si="98">IF($L$8&gt;=100000,K375*G375,0)</f>
        <v>0</v>
      </c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  <c r="Z375" s="155"/>
      <c r="AA375" s="155"/>
      <c r="AB375" s="155"/>
      <c r="AC375" s="155"/>
      <c r="AD375" s="155"/>
      <c r="AE375" s="155"/>
      <c r="AF375" s="155"/>
      <c r="AG375" s="155"/>
      <c r="AH375" s="155"/>
      <c r="AI375" s="155"/>
      <c r="AJ375" s="155"/>
      <c r="AK375" s="155"/>
      <c r="AL375" s="155"/>
      <c r="AM375" s="155"/>
      <c r="AN375" s="155"/>
      <c r="AO375" s="155"/>
    </row>
    <row r="376" spans="1:41" ht="12.4" customHeight="1" outlineLevel="1" thickBot="1">
      <c r="A376" s="172">
        <v>207010</v>
      </c>
      <c r="B376" s="259" t="s">
        <v>990</v>
      </c>
      <c r="C376" s="168" t="s">
        <v>2</v>
      </c>
      <c r="D376" s="164">
        <v>20</v>
      </c>
      <c r="E376" s="166">
        <v>200</v>
      </c>
      <c r="F376" s="161">
        <f t="shared" si="94"/>
        <v>193.98642095053347</v>
      </c>
      <c r="G376" s="161">
        <f t="shared" si="95"/>
        <v>190.10821339722997</v>
      </c>
      <c r="H376" s="275"/>
      <c r="I376" s="275"/>
      <c r="J376" s="275"/>
      <c r="K376" s="176"/>
      <c r="L376" s="232">
        <f t="shared" si="96"/>
        <v>0</v>
      </c>
      <c r="M376" s="233">
        <f t="shared" si="97"/>
        <v>0</v>
      </c>
      <c r="N376" s="233">
        <f t="shared" si="98"/>
        <v>0</v>
      </c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  <c r="Z376" s="155"/>
      <c r="AA376" s="155"/>
      <c r="AB376" s="155"/>
      <c r="AC376" s="155"/>
      <c r="AD376" s="155"/>
      <c r="AE376" s="155"/>
      <c r="AF376" s="155"/>
      <c r="AG376" s="155"/>
      <c r="AH376" s="155"/>
      <c r="AI376" s="155"/>
      <c r="AJ376" s="155"/>
      <c r="AK376" s="155"/>
      <c r="AL376" s="155"/>
      <c r="AM376" s="155"/>
      <c r="AN376" s="155"/>
      <c r="AO376" s="155"/>
    </row>
    <row r="377" spans="1:41" ht="12.4" customHeight="1" outlineLevel="1" thickBot="1">
      <c r="A377" s="172">
        <v>207011</v>
      </c>
      <c r="B377" s="259" t="s">
        <v>1435</v>
      </c>
      <c r="C377" s="168" t="s">
        <v>2</v>
      </c>
      <c r="D377" s="164">
        <v>20</v>
      </c>
      <c r="E377" s="166">
        <v>200</v>
      </c>
      <c r="F377" s="161">
        <f t="shared" si="94"/>
        <v>193.98642095053347</v>
      </c>
      <c r="G377" s="161">
        <f t="shared" si="95"/>
        <v>190.10821339722997</v>
      </c>
      <c r="H377" s="275"/>
      <c r="I377" s="275"/>
      <c r="J377" s="275"/>
      <c r="K377" s="176"/>
      <c r="L377" s="232">
        <f t="shared" si="96"/>
        <v>0</v>
      </c>
      <c r="M377" s="233">
        <f t="shared" si="97"/>
        <v>0</v>
      </c>
      <c r="N377" s="233">
        <f t="shared" si="98"/>
        <v>0</v>
      </c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  <c r="Z377" s="155"/>
      <c r="AA377" s="155"/>
      <c r="AB377" s="155"/>
      <c r="AC377" s="155"/>
      <c r="AD377" s="155"/>
      <c r="AE377" s="155"/>
      <c r="AF377" s="155"/>
      <c r="AG377" s="155"/>
      <c r="AH377" s="155"/>
      <c r="AI377" s="155"/>
      <c r="AJ377" s="155"/>
      <c r="AK377" s="155"/>
      <c r="AL377" s="155"/>
      <c r="AM377" s="155"/>
      <c r="AN377" s="155"/>
      <c r="AO377" s="155"/>
    </row>
    <row r="378" spans="1:41" ht="12.4" customHeight="1" outlineLevel="1" thickBot="1">
      <c r="A378" s="172">
        <v>207012</v>
      </c>
      <c r="B378" s="259" t="s">
        <v>1436</v>
      </c>
      <c r="C378" s="168" t="s">
        <v>2</v>
      </c>
      <c r="D378" s="164">
        <v>20</v>
      </c>
      <c r="E378" s="166">
        <v>200</v>
      </c>
      <c r="F378" s="161">
        <f t="shared" si="94"/>
        <v>193.98642095053347</v>
      </c>
      <c r="G378" s="161">
        <f t="shared" si="95"/>
        <v>190.10821339722997</v>
      </c>
      <c r="H378" s="275"/>
      <c r="I378" s="275"/>
      <c r="J378" s="275"/>
      <c r="K378" s="176"/>
      <c r="L378" s="232">
        <f t="shared" si="96"/>
        <v>0</v>
      </c>
      <c r="M378" s="233">
        <f t="shared" si="97"/>
        <v>0</v>
      </c>
      <c r="N378" s="233">
        <f t="shared" si="98"/>
        <v>0</v>
      </c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  <c r="Z378" s="155"/>
      <c r="AA378" s="155"/>
      <c r="AB378" s="155"/>
      <c r="AC378" s="155"/>
      <c r="AD378" s="155"/>
      <c r="AE378" s="155"/>
      <c r="AF378" s="155"/>
      <c r="AG378" s="155"/>
      <c r="AH378" s="155"/>
      <c r="AI378" s="155"/>
      <c r="AJ378" s="155"/>
      <c r="AK378" s="155"/>
      <c r="AL378" s="155"/>
      <c r="AM378" s="155"/>
      <c r="AN378" s="155"/>
      <c r="AO378" s="155"/>
    </row>
    <row r="379" spans="1:41" ht="12.4" customHeight="1" outlineLevel="1">
      <c r="A379" s="172">
        <v>207013</v>
      </c>
      <c r="B379" s="259" t="s">
        <v>991</v>
      </c>
      <c r="C379" s="168" t="s">
        <v>2</v>
      </c>
      <c r="D379" s="164">
        <v>20</v>
      </c>
      <c r="E379" s="166">
        <v>200</v>
      </c>
      <c r="F379" s="161">
        <f t="shared" si="94"/>
        <v>193.98642095053347</v>
      </c>
      <c r="G379" s="161">
        <f t="shared" si="95"/>
        <v>190.10821339722997</v>
      </c>
      <c r="H379" s="276"/>
      <c r="I379" s="277"/>
      <c r="J379" s="278"/>
      <c r="K379" s="176"/>
      <c r="L379" s="232">
        <f t="shared" si="96"/>
        <v>0</v>
      </c>
      <c r="M379" s="233">
        <f t="shared" si="97"/>
        <v>0</v>
      </c>
      <c r="N379" s="233">
        <f t="shared" si="98"/>
        <v>0</v>
      </c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  <c r="Z379" s="155"/>
      <c r="AA379" s="155"/>
      <c r="AB379" s="155"/>
      <c r="AC379" s="155"/>
      <c r="AD379" s="155"/>
      <c r="AE379" s="155"/>
      <c r="AF379" s="155"/>
      <c r="AG379" s="155"/>
      <c r="AH379" s="155"/>
      <c r="AI379" s="155"/>
      <c r="AJ379" s="155"/>
      <c r="AK379" s="155"/>
      <c r="AL379" s="155"/>
      <c r="AM379" s="155"/>
      <c r="AN379" s="155"/>
      <c r="AO379" s="155"/>
    </row>
    <row r="380" spans="1:41" ht="12.4" customHeight="1" outlineLevel="1">
      <c r="A380" s="172">
        <v>207014</v>
      </c>
      <c r="B380" s="259" t="s">
        <v>992</v>
      </c>
      <c r="C380" s="168" t="s">
        <v>2</v>
      </c>
      <c r="D380" s="163">
        <v>20</v>
      </c>
      <c r="E380" s="166">
        <v>200</v>
      </c>
      <c r="F380" s="161">
        <f t="shared" si="94"/>
        <v>193.98642095053347</v>
      </c>
      <c r="G380" s="161">
        <f t="shared" si="95"/>
        <v>190.10821339722997</v>
      </c>
      <c r="H380" s="279"/>
      <c r="I380" s="280"/>
      <c r="J380" s="281"/>
      <c r="K380" s="176"/>
      <c r="L380" s="232">
        <f t="shared" si="96"/>
        <v>0</v>
      </c>
      <c r="M380" s="233">
        <f t="shared" si="97"/>
        <v>0</v>
      </c>
      <c r="N380" s="233">
        <f t="shared" si="98"/>
        <v>0</v>
      </c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  <c r="Z380" s="155"/>
      <c r="AA380" s="155"/>
      <c r="AB380" s="155"/>
      <c r="AC380" s="155"/>
      <c r="AD380" s="155"/>
      <c r="AE380" s="155"/>
      <c r="AF380" s="155"/>
      <c r="AG380" s="155"/>
      <c r="AH380" s="155"/>
      <c r="AI380" s="155"/>
      <c r="AJ380" s="155"/>
      <c r="AK380" s="155"/>
      <c r="AL380" s="155"/>
      <c r="AM380" s="155"/>
      <c r="AN380" s="155"/>
      <c r="AO380" s="155"/>
    </row>
    <row r="381" spans="1:41" ht="12.4" customHeight="1" outlineLevel="1">
      <c r="A381" s="172">
        <v>207015</v>
      </c>
      <c r="B381" s="259" t="s">
        <v>993</v>
      </c>
      <c r="C381" s="168" t="s">
        <v>2</v>
      </c>
      <c r="D381" s="163">
        <v>20</v>
      </c>
      <c r="E381" s="166">
        <v>200</v>
      </c>
      <c r="F381" s="161">
        <f t="shared" si="94"/>
        <v>193.98642095053347</v>
      </c>
      <c r="G381" s="161">
        <f t="shared" si="95"/>
        <v>190.10821339722997</v>
      </c>
      <c r="H381" s="279"/>
      <c r="I381" s="280"/>
      <c r="J381" s="281"/>
      <c r="K381" s="176"/>
      <c r="L381" s="232">
        <f t="shared" si="96"/>
        <v>0</v>
      </c>
      <c r="M381" s="233">
        <f t="shared" si="97"/>
        <v>0</v>
      </c>
      <c r="N381" s="233">
        <f t="shared" si="98"/>
        <v>0</v>
      </c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  <c r="Z381" s="155"/>
      <c r="AA381" s="155"/>
      <c r="AB381" s="155"/>
      <c r="AC381" s="155"/>
      <c r="AD381" s="155"/>
      <c r="AE381" s="155"/>
      <c r="AF381" s="155"/>
      <c r="AG381" s="155"/>
      <c r="AH381" s="155"/>
      <c r="AI381" s="155"/>
      <c r="AJ381" s="155"/>
      <c r="AK381" s="155"/>
      <c r="AL381" s="155"/>
      <c r="AM381" s="155"/>
      <c r="AN381" s="155"/>
      <c r="AO381" s="155"/>
    </row>
    <row r="382" spans="1:41" ht="12.4" customHeight="1" outlineLevel="1" thickBot="1">
      <c r="A382" s="172">
        <v>207016</v>
      </c>
      <c r="B382" s="259" t="s">
        <v>994</v>
      </c>
      <c r="C382" s="168" t="s">
        <v>2</v>
      </c>
      <c r="D382" s="163">
        <v>20</v>
      </c>
      <c r="E382" s="166">
        <v>200</v>
      </c>
      <c r="F382" s="161">
        <f t="shared" si="94"/>
        <v>193.98642095053347</v>
      </c>
      <c r="G382" s="161">
        <f t="shared" si="95"/>
        <v>190.10821339722997</v>
      </c>
      <c r="H382" s="282"/>
      <c r="I382" s="283"/>
      <c r="J382" s="284"/>
      <c r="K382" s="17"/>
      <c r="L382" s="232">
        <f t="shared" si="96"/>
        <v>0</v>
      </c>
      <c r="M382" s="233">
        <f t="shared" si="97"/>
        <v>0</v>
      </c>
      <c r="N382" s="233">
        <f t="shared" si="98"/>
        <v>0</v>
      </c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  <c r="Z382" s="155"/>
      <c r="AA382" s="155"/>
      <c r="AB382" s="155"/>
      <c r="AC382" s="155"/>
      <c r="AD382" s="155"/>
      <c r="AE382" s="155"/>
      <c r="AF382" s="155"/>
      <c r="AG382" s="155"/>
      <c r="AH382" s="155"/>
      <c r="AI382" s="155"/>
      <c r="AJ382" s="155"/>
      <c r="AK382" s="155"/>
      <c r="AL382" s="155"/>
      <c r="AM382" s="155"/>
      <c r="AN382" s="155"/>
      <c r="AO382" s="155"/>
    </row>
    <row r="383" spans="1:41" s="28" customFormat="1" ht="12.4" customHeight="1" outlineLevel="1" thickBot="1">
      <c r="A383" s="521" t="s">
        <v>1113</v>
      </c>
      <c r="B383" s="521"/>
      <c r="C383" s="521"/>
      <c r="D383" s="521"/>
      <c r="E383" s="521"/>
      <c r="F383" s="521"/>
      <c r="G383" s="521"/>
      <c r="H383" s="302"/>
      <c r="I383" s="302"/>
      <c r="J383" s="302"/>
      <c r="K383" s="222"/>
      <c r="L383" s="304"/>
      <c r="M383" s="63"/>
      <c r="N383" s="63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</row>
    <row r="384" spans="1:41" s="28" customFormat="1" ht="12.4" customHeight="1" outlineLevel="1" thickBot="1">
      <c r="A384" s="522" t="s">
        <v>1114</v>
      </c>
      <c r="B384" s="522"/>
      <c r="C384" s="522"/>
      <c r="D384" s="522"/>
      <c r="E384" s="522"/>
      <c r="F384" s="522"/>
      <c r="G384" s="522"/>
      <c r="H384" s="302"/>
      <c r="I384" s="302"/>
      <c r="J384" s="302"/>
      <c r="K384" s="222"/>
      <c r="L384" s="304"/>
      <c r="M384" s="63"/>
      <c r="N384" s="63"/>
      <c r="O384" s="155"/>
      <c r="P384" s="155"/>
      <c r="Q384" s="155"/>
      <c r="R384" s="155"/>
      <c r="S384" s="155"/>
      <c r="T384" s="155"/>
      <c r="U384" s="155"/>
      <c r="V384" s="155"/>
      <c r="W384" s="155"/>
      <c r="X384" s="155"/>
      <c r="Y384" s="155"/>
      <c r="Z384" s="155"/>
      <c r="AA384" s="155"/>
      <c r="AB384" s="155"/>
      <c r="AC384" s="155"/>
      <c r="AD384" s="155"/>
      <c r="AE384" s="155"/>
      <c r="AF384" s="155"/>
      <c r="AG384" s="155"/>
      <c r="AH384" s="155"/>
      <c r="AI384" s="155"/>
      <c r="AJ384" s="155"/>
      <c r="AK384" s="155"/>
      <c r="AL384" s="155"/>
      <c r="AM384" s="155"/>
      <c r="AN384" s="155"/>
      <c r="AO384" s="155"/>
    </row>
    <row r="385" spans="1:41" s="28" customFormat="1" ht="12.4" customHeight="1" outlineLevel="1">
      <c r="A385" s="172">
        <v>207017</v>
      </c>
      <c r="B385" s="259" t="s">
        <v>1169</v>
      </c>
      <c r="C385" s="168" t="s">
        <v>2</v>
      </c>
      <c r="D385" s="163">
        <v>20</v>
      </c>
      <c r="E385" s="356">
        <v>0</v>
      </c>
      <c r="F385" s="161">
        <f>E385/1.031</f>
        <v>0</v>
      </c>
      <c r="G385" s="161">
        <f>F385/1.0204</f>
        <v>0</v>
      </c>
      <c r="H385" s="306"/>
      <c r="I385" s="306"/>
      <c r="J385" s="306"/>
      <c r="K385" s="221"/>
      <c r="L385" s="232">
        <f>K385*E385</f>
        <v>0</v>
      </c>
      <c r="M385" s="233">
        <f>IF($L$8&gt;=30000,K385*F385,0)</f>
        <v>0</v>
      </c>
      <c r="N385" s="233">
        <f>IF($L$8&gt;=100000,K385*G385,0)</f>
        <v>0</v>
      </c>
      <c r="O385" s="155"/>
      <c r="P385" s="155"/>
      <c r="Q385" s="155"/>
      <c r="R385" s="155"/>
      <c r="S385" s="155"/>
      <c r="T385" s="155"/>
      <c r="U385" s="155"/>
      <c r="V385" s="155"/>
      <c r="W385" s="155"/>
      <c r="X385" s="155"/>
      <c r="Y385" s="155"/>
      <c r="Z385" s="155"/>
      <c r="AA385" s="155"/>
      <c r="AB385" s="155"/>
      <c r="AC385" s="155"/>
      <c r="AD385" s="155"/>
      <c r="AE385" s="155"/>
      <c r="AF385" s="155"/>
      <c r="AG385" s="155"/>
      <c r="AH385" s="155"/>
      <c r="AI385" s="155"/>
      <c r="AJ385" s="155"/>
      <c r="AK385" s="155"/>
      <c r="AL385" s="155"/>
      <c r="AM385" s="155"/>
      <c r="AN385" s="155"/>
      <c r="AO385" s="155"/>
    </row>
    <row r="386" spans="1:41" s="28" customFormat="1" ht="12.4" customHeight="1" outlineLevel="1">
      <c r="A386" s="172">
        <v>207018</v>
      </c>
      <c r="B386" s="259" t="s">
        <v>1168</v>
      </c>
      <c r="C386" s="168" t="s">
        <v>2</v>
      </c>
      <c r="D386" s="163">
        <v>20</v>
      </c>
      <c r="E386" s="356">
        <v>0</v>
      </c>
      <c r="F386" s="161">
        <f t="shared" ref="F386:F394" si="99">E386/1.031</f>
        <v>0</v>
      </c>
      <c r="G386" s="161">
        <f t="shared" ref="G386:G394" si="100">F386/1.0204</f>
        <v>0</v>
      </c>
      <c r="H386" s="306"/>
      <c r="I386" s="306"/>
      <c r="J386" s="306"/>
      <c r="K386" s="176"/>
      <c r="L386" s="232">
        <f>K386*E386</f>
        <v>0</v>
      </c>
      <c r="M386" s="233">
        <f>IF($L$8&gt;=30000,K386*F386,0)</f>
        <v>0</v>
      </c>
      <c r="N386" s="233">
        <f>IF($L$8&gt;=100000,K386*G386,0)</f>
        <v>0</v>
      </c>
      <c r="O386" s="155"/>
      <c r="P386" s="155"/>
      <c r="Q386" s="155"/>
      <c r="R386" s="155"/>
      <c r="S386" s="155"/>
      <c r="T386" s="155"/>
      <c r="U386" s="155"/>
      <c r="V386" s="155"/>
      <c r="W386" s="155"/>
      <c r="X386" s="155"/>
      <c r="Y386" s="155"/>
      <c r="Z386" s="155"/>
      <c r="AA386" s="155"/>
      <c r="AB386" s="155"/>
      <c r="AC386" s="155"/>
      <c r="AD386" s="155"/>
      <c r="AE386" s="155"/>
      <c r="AF386" s="155"/>
      <c r="AG386" s="155"/>
      <c r="AH386" s="155"/>
      <c r="AI386" s="155"/>
      <c r="AJ386" s="155"/>
      <c r="AK386" s="155"/>
      <c r="AL386" s="155"/>
      <c r="AM386" s="155"/>
      <c r="AN386" s="155"/>
      <c r="AO386" s="155"/>
    </row>
    <row r="387" spans="1:41" s="28" customFormat="1" ht="12.4" customHeight="1" outlineLevel="1">
      <c r="A387" s="172">
        <v>207019</v>
      </c>
      <c r="B387" s="259" t="s">
        <v>1167</v>
      </c>
      <c r="C387" s="168" t="s">
        <v>2</v>
      </c>
      <c r="D387" s="163">
        <v>20</v>
      </c>
      <c r="E387" s="356">
        <v>0</v>
      </c>
      <c r="F387" s="161">
        <f t="shared" si="99"/>
        <v>0</v>
      </c>
      <c r="G387" s="161">
        <f t="shared" si="100"/>
        <v>0</v>
      </c>
      <c r="H387" s="306"/>
      <c r="I387" s="306"/>
      <c r="J387" s="306"/>
      <c r="K387" s="176"/>
      <c r="L387" s="232">
        <f t="shared" ref="L387:L393" si="101">K387*E387</f>
        <v>0</v>
      </c>
      <c r="M387" s="233">
        <f t="shared" ref="M387:M393" si="102">IF($L$8&gt;=30000,K387*F387,0)</f>
        <v>0</v>
      </c>
      <c r="N387" s="233">
        <f t="shared" ref="N387:N393" si="103">IF($L$8&gt;=100000,K387*G387,0)</f>
        <v>0</v>
      </c>
      <c r="O387" s="155"/>
      <c r="P387" s="155"/>
      <c r="Q387" s="155"/>
      <c r="R387" s="155"/>
      <c r="S387" s="155"/>
      <c r="T387" s="155"/>
      <c r="U387" s="155"/>
      <c r="V387" s="155"/>
      <c r="W387" s="155"/>
      <c r="X387" s="155"/>
      <c r="Y387" s="155"/>
      <c r="Z387" s="155"/>
      <c r="AA387" s="155"/>
      <c r="AB387" s="155"/>
      <c r="AC387" s="155"/>
      <c r="AD387" s="155"/>
      <c r="AE387" s="155"/>
      <c r="AF387" s="155"/>
      <c r="AG387" s="155"/>
      <c r="AH387" s="155"/>
      <c r="AI387" s="155"/>
      <c r="AJ387" s="155"/>
      <c r="AK387" s="155"/>
      <c r="AL387" s="155"/>
      <c r="AM387" s="155"/>
      <c r="AN387" s="155"/>
      <c r="AO387" s="155"/>
    </row>
    <row r="388" spans="1:41" s="28" customFormat="1" ht="12.4" customHeight="1" outlineLevel="1">
      <c r="A388" s="172">
        <v>207020</v>
      </c>
      <c r="B388" s="259" t="s">
        <v>1166</v>
      </c>
      <c r="C388" s="168" t="s">
        <v>2</v>
      </c>
      <c r="D388" s="163">
        <v>20</v>
      </c>
      <c r="E388" s="356">
        <v>0</v>
      </c>
      <c r="F388" s="161">
        <f t="shared" si="99"/>
        <v>0</v>
      </c>
      <c r="G388" s="161">
        <f t="shared" si="100"/>
        <v>0</v>
      </c>
      <c r="H388" s="306"/>
      <c r="I388" s="306"/>
      <c r="J388" s="306"/>
      <c r="K388" s="176"/>
      <c r="L388" s="232">
        <f t="shared" si="101"/>
        <v>0</v>
      </c>
      <c r="M388" s="233">
        <f t="shared" si="102"/>
        <v>0</v>
      </c>
      <c r="N388" s="233">
        <f t="shared" si="103"/>
        <v>0</v>
      </c>
      <c r="O388" s="155"/>
      <c r="P388" s="155"/>
      <c r="Q388" s="155"/>
      <c r="R388" s="155"/>
      <c r="S388" s="155"/>
      <c r="T388" s="155"/>
      <c r="U388" s="155"/>
      <c r="V388" s="155"/>
      <c r="W388" s="155"/>
      <c r="X388" s="155"/>
      <c r="Y388" s="155"/>
      <c r="Z388" s="155"/>
      <c r="AA388" s="155"/>
      <c r="AB388" s="155"/>
      <c r="AC388" s="155"/>
      <c r="AD388" s="155"/>
      <c r="AE388" s="155"/>
      <c r="AF388" s="155"/>
      <c r="AG388" s="155"/>
      <c r="AH388" s="155"/>
      <c r="AI388" s="155"/>
      <c r="AJ388" s="155"/>
      <c r="AK388" s="155"/>
      <c r="AL388" s="155"/>
      <c r="AM388" s="155"/>
      <c r="AN388" s="155"/>
      <c r="AO388" s="155"/>
    </row>
    <row r="389" spans="1:41" s="28" customFormat="1" ht="12.4" customHeight="1" outlineLevel="1">
      <c r="A389" s="172">
        <v>207021</v>
      </c>
      <c r="B389" s="259" t="s">
        <v>1117</v>
      </c>
      <c r="C389" s="168" t="s">
        <v>2</v>
      </c>
      <c r="D389" s="163">
        <v>20</v>
      </c>
      <c r="E389" s="356">
        <v>0</v>
      </c>
      <c r="F389" s="161">
        <f t="shared" si="99"/>
        <v>0</v>
      </c>
      <c r="G389" s="161">
        <f t="shared" si="100"/>
        <v>0</v>
      </c>
      <c r="H389" s="306"/>
      <c r="I389" s="306"/>
      <c r="J389" s="306"/>
      <c r="K389" s="176"/>
      <c r="L389" s="232">
        <f t="shared" si="101"/>
        <v>0</v>
      </c>
      <c r="M389" s="233">
        <f t="shared" si="102"/>
        <v>0</v>
      </c>
      <c r="N389" s="233">
        <f t="shared" si="103"/>
        <v>0</v>
      </c>
      <c r="O389" s="155"/>
      <c r="P389" s="155"/>
      <c r="Q389" s="155"/>
      <c r="R389" s="155"/>
      <c r="S389" s="155"/>
      <c r="T389" s="155"/>
      <c r="U389" s="155"/>
      <c r="V389" s="155"/>
      <c r="W389" s="155"/>
      <c r="X389" s="155"/>
      <c r="Y389" s="155"/>
      <c r="Z389" s="155"/>
      <c r="AA389" s="155"/>
      <c r="AB389" s="155"/>
      <c r="AC389" s="155"/>
      <c r="AD389" s="155"/>
      <c r="AE389" s="155"/>
      <c r="AF389" s="155"/>
      <c r="AG389" s="155"/>
      <c r="AH389" s="155"/>
      <c r="AI389" s="155"/>
      <c r="AJ389" s="155"/>
      <c r="AK389" s="155"/>
      <c r="AL389" s="155"/>
      <c r="AM389" s="155"/>
      <c r="AN389" s="155"/>
      <c r="AO389" s="155"/>
    </row>
    <row r="390" spans="1:41" s="28" customFormat="1" ht="12.4" customHeight="1" outlineLevel="1">
      <c r="A390" s="172">
        <v>207022</v>
      </c>
      <c r="B390" s="259" t="s">
        <v>1170</v>
      </c>
      <c r="C390" s="168" t="s">
        <v>2</v>
      </c>
      <c r="D390" s="163">
        <v>20</v>
      </c>
      <c r="E390" s="356">
        <v>0</v>
      </c>
      <c r="F390" s="161">
        <f t="shared" si="99"/>
        <v>0</v>
      </c>
      <c r="G390" s="161">
        <f t="shared" si="100"/>
        <v>0</v>
      </c>
      <c r="H390" s="306"/>
      <c r="I390" s="306"/>
      <c r="J390" s="306"/>
      <c r="K390" s="176"/>
      <c r="L390" s="232">
        <f t="shared" si="101"/>
        <v>0</v>
      </c>
      <c r="M390" s="233">
        <f t="shared" si="102"/>
        <v>0</v>
      </c>
      <c r="N390" s="233">
        <f t="shared" si="103"/>
        <v>0</v>
      </c>
      <c r="O390" s="155"/>
      <c r="P390" s="155"/>
      <c r="Q390" s="155"/>
      <c r="R390" s="155"/>
      <c r="S390" s="155"/>
      <c r="T390" s="155"/>
      <c r="U390" s="155"/>
      <c r="V390" s="155"/>
      <c r="W390" s="155"/>
      <c r="X390" s="155"/>
      <c r="Y390" s="155"/>
      <c r="Z390" s="155"/>
      <c r="AA390" s="155"/>
      <c r="AB390" s="155"/>
      <c r="AC390" s="155"/>
      <c r="AD390" s="155"/>
      <c r="AE390" s="155"/>
      <c r="AF390" s="155"/>
      <c r="AG390" s="155"/>
      <c r="AH390" s="155"/>
      <c r="AI390" s="155"/>
      <c r="AJ390" s="155"/>
      <c r="AK390" s="155"/>
      <c r="AL390" s="155"/>
      <c r="AM390" s="155"/>
      <c r="AN390" s="155"/>
      <c r="AO390" s="155"/>
    </row>
    <row r="391" spans="1:41" s="28" customFormat="1" ht="12.4" customHeight="1" outlineLevel="1">
      <c r="A391" s="172">
        <v>207023</v>
      </c>
      <c r="B391" s="259" t="s">
        <v>1118</v>
      </c>
      <c r="C391" s="168" t="s">
        <v>2</v>
      </c>
      <c r="D391" s="163">
        <v>20</v>
      </c>
      <c r="E391" s="356">
        <v>0</v>
      </c>
      <c r="F391" s="161">
        <f t="shared" si="99"/>
        <v>0</v>
      </c>
      <c r="G391" s="161">
        <f t="shared" si="100"/>
        <v>0</v>
      </c>
      <c r="H391" s="306"/>
      <c r="I391" s="306"/>
      <c r="J391" s="306"/>
      <c r="K391" s="176"/>
      <c r="L391" s="232">
        <f t="shared" si="101"/>
        <v>0</v>
      </c>
      <c r="M391" s="233">
        <f t="shared" si="102"/>
        <v>0</v>
      </c>
      <c r="N391" s="233">
        <f t="shared" si="103"/>
        <v>0</v>
      </c>
      <c r="O391" s="155"/>
      <c r="P391" s="155"/>
      <c r="Q391" s="155"/>
      <c r="R391" s="155"/>
      <c r="S391" s="155"/>
      <c r="T391" s="155"/>
      <c r="U391" s="155"/>
      <c r="V391" s="155"/>
      <c r="W391" s="155"/>
      <c r="X391" s="155"/>
      <c r="Y391" s="155"/>
      <c r="Z391" s="155"/>
      <c r="AA391" s="155"/>
      <c r="AB391" s="155"/>
      <c r="AC391" s="155"/>
      <c r="AD391" s="155"/>
      <c r="AE391" s="155"/>
      <c r="AF391" s="155"/>
      <c r="AG391" s="155"/>
      <c r="AH391" s="155"/>
      <c r="AI391" s="155"/>
      <c r="AJ391" s="155"/>
      <c r="AK391" s="155"/>
      <c r="AL391" s="155"/>
      <c r="AM391" s="155"/>
      <c r="AN391" s="155"/>
      <c r="AO391" s="155"/>
    </row>
    <row r="392" spans="1:41" s="28" customFormat="1" ht="12.4" customHeight="1" outlineLevel="1">
      <c r="A392" s="172">
        <v>207024</v>
      </c>
      <c r="B392" s="259" t="s">
        <v>1120</v>
      </c>
      <c r="C392" s="168" t="s">
        <v>2</v>
      </c>
      <c r="D392" s="163">
        <v>20</v>
      </c>
      <c r="E392" s="356">
        <v>0</v>
      </c>
      <c r="F392" s="161">
        <f t="shared" si="99"/>
        <v>0</v>
      </c>
      <c r="G392" s="161">
        <f t="shared" si="100"/>
        <v>0</v>
      </c>
      <c r="H392" s="306"/>
      <c r="I392" s="306"/>
      <c r="J392" s="306"/>
      <c r="K392" s="176"/>
      <c r="L392" s="232">
        <f t="shared" si="101"/>
        <v>0</v>
      </c>
      <c r="M392" s="233">
        <f t="shared" si="102"/>
        <v>0</v>
      </c>
      <c r="N392" s="233">
        <f t="shared" si="103"/>
        <v>0</v>
      </c>
      <c r="O392" s="155"/>
      <c r="P392" s="155"/>
      <c r="Q392" s="155"/>
      <c r="R392" s="155"/>
      <c r="S392" s="155"/>
      <c r="T392" s="155"/>
      <c r="U392" s="155"/>
      <c r="V392" s="155"/>
      <c r="W392" s="155"/>
      <c r="X392" s="155"/>
      <c r="Y392" s="155"/>
      <c r="Z392" s="155"/>
      <c r="AA392" s="155"/>
      <c r="AB392" s="155"/>
      <c r="AC392" s="155"/>
      <c r="AD392" s="155"/>
      <c r="AE392" s="155"/>
      <c r="AF392" s="155"/>
      <c r="AG392" s="155"/>
      <c r="AH392" s="155"/>
      <c r="AI392" s="155"/>
      <c r="AJ392" s="155"/>
      <c r="AK392" s="155"/>
      <c r="AL392" s="155"/>
      <c r="AM392" s="155"/>
      <c r="AN392" s="155"/>
      <c r="AO392" s="155"/>
    </row>
    <row r="393" spans="1:41" s="28" customFormat="1" ht="12.4" customHeight="1" outlineLevel="1">
      <c r="A393" s="172">
        <v>207025</v>
      </c>
      <c r="B393" s="259" t="s">
        <v>1119</v>
      </c>
      <c r="C393" s="168" t="s">
        <v>2</v>
      </c>
      <c r="D393" s="163">
        <v>20</v>
      </c>
      <c r="E393" s="356">
        <v>0</v>
      </c>
      <c r="F393" s="161">
        <f t="shared" si="99"/>
        <v>0</v>
      </c>
      <c r="G393" s="161">
        <f t="shared" si="100"/>
        <v>0</v>
      </c>
      <c r="H393" s="306"/>
      <c r="I393" s="306"/>
      <c r="J393" s="306"/>
      <c r="K393" s="176"/>
      <c r="L393" s="232">
        <f t="shared" si="101"/>
        <v>0</v>
      </c>
      <c r="M393" s="233">
        <f t="shared" si="102"/>
        <v>0</v>
      </c>
      <c r="N393" s="233">
        <f t="shared" si="103"/>
        <v>0</v>
      </c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  <c r="Z393" s="155"/>
      <c r="AA393" s="155"/>
      <c r="AB393" s="155"/>
      <c r="AC393" s="155"/>
      <c r="AD393" s="155"/>
      <c r="AE393" s="155"/>
      <c r="AF393" s="155"/>
      <c r="AG393" s="155"/>
      <c r="AH393" s="155"/>
      <c r="AI393" s="155"/>
      <c r="AJ393" s="155"/>
      <c r="AK393" s="155"/>
      <c r="AL393" s="155"/>
      <c r="AM393" s="155"/>
      <c r="AN393" s="155"/>
      <c r="AO393" s="155"/>
    </row>
    <row r="394" spans="1:41" s="28" customFormat="1" ht="12.4" customHeight="1" outlineLevel="1">
      <c r="A394" s="172">
        <v>207026</v>
      </c>
      <c r="B394" s="259" t="s">
        <v>1121</v>
      </c>
      <c r="C394" s="168" t="s">
        <v>2</v>
      </c>
      <c r="D394" s="163">
        <v>20</v>
      </c>
      <c r="E394" s="356">
        <v>0</v>
      </c>
      <c r="F394" s="161">
        <f t="shared" si="99"/>
        <v>0</v>
      </c>
      <c r="G394" s="161">
        <f t="shared" si="100"/>
        <v>0</v>
      </c>
      <c r="H394" s="306"/>
      <c r="I394" s="306"/>
      <c r="J394" s="306"/>
      <c r="K394" s="176"/>
      <c r="L394" s="232">
        <f t="shared" ref="L394:L402" si="104">K394*E394</f>
        <v>0</v>
      </c>
      <c r="M394" s="233">
        <f t="shared" ref="M394:M402" si="105">IF($L$8&gt;=30000,K394*F394,0)</f>
        <v>0</v>
      </c>
      <c r="N394" s="233">
        <f t="shared" ref="N394:N402" si="106">IF($L$8&gt;=100000,K394*G394,0)</f>
        <v>0</v>
      </c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  <c r="Z394" s="155"/>
      <c r="AA394" s="155"/>
      <c r="AB394" s="155"/>
      <c r="AC394" s="155"/>
      <c r="AD394" s="155"/>
      <c r="AE394" s="155"/>
      <c r="AF394" s="155"/>
      <c r="AG394" s="155"/>
      <c r="AH394" s="155"/>
      <c r="AI394" s="155"/>
      <c r="AJ394" s="155"/>
      <c r="AK394" s="155"/>
      <c r="AL394" s="155"/>
      <c r="AM394" s="155"/>
      <c r="AN394" s="155"/>
      <c r="AO394" s="155"/>
    </row>
    <row r="395" spans="1:41" s="28" customFormat="1" ht="12.4" customHeight="1" outlineLevel="1">
      <c r="A395" s="172">
        <v>207027</v>
      </c>
      <c r="B395" s="259" t="s">
        <v>1123</v>
      </c>
      <c r="C395" s="168" t="s">
        <v>2</v>
      </c>
      <c r="D395" s="163">
        <v>20</v>
      </c>
      <c r="E395" s="356">
        <v>0</v>
      </c>
      <c r="F395" s="161">
        <f t="shared" ref="F395:F438" si="107">E395/1.031</f>
        <v>0</v>
      </c>
      <c r="G395" s="161">
        <f t="shared" ref="G395:G449" si="108">F395/1.0204</f>
        <v>0</v>
      </c>
      <c r="H395" s="306"/>
      <c r="I395" s="306"/>
      <c r="J395" s="306"/>
      <c r="K395" s="176"/>
      <c r="L395" s="232">
        <f t="shared" si="104"/>
        <v>0</v>
      </c>
      <c r="M395" s="233">
        <f t="shared" si="105"/>
        <v>0</v>
      </c>
      <c r="N395" s="233">
        <f t="shared" si="106"/>
        <v>0</v>
      </c>
      <c r="O395" s="155"/>
      <c r="P395" s="155"/>
      <c r="Q395" s="155"/>
      <c r="R395" s="155"/>
      <c r="S395" s="155"/>
      <c r="T395" s="155"/>
      <c r="U395" s="155"/>
      <c r="V395" s="155"/>
      <c r="W395" s="155"/>
      <c r="X395" s="155"/>
      <c r="Y395" s="155"/>
      <c r="Z395" s="155"/>
      <c r="AA395" s="155"/>
      <c r="AB395" s="155"/>
      <c r="AC395" s="155"/>
      <c r="AD395" s="155"/>
      <c r="AE395" s="155"/>
      <c r="AF395" s="155"/>
      <c r="AG395" s="155"/>
      <c r="AH395" s="155"/>
      <c r="AI395" s="155"/>
      <c r="AJ395" s="155"/>
      <c r="AK395" s="155"/>
      <c r="AL395" s="155"/>
      <c r="AM395" s="155"/>
      <c r="AN395" s="155"/>
      <c r="AO395" s="155"/>
    </row>
    <row r="396" spans="1:41" s="28" customFormat="1" ht="12.4" customHeight="1" outlineLevel="1">
      <c r="A396" s="172">
        <v>207028</v>
      </c>
      <c r="B396" s="259" t="s">
        <v>1122</v>
      </c>
      <c r="C396" s="168" t="s">
        <v>2</v>
      </c>
      <c r="D396" s="163">
        <v>20</v>
      </c>
      <c r="E396" s="356">
        <v>0</v>
      </c>
      <c r="F396" s="161">
        <f t="shared" si="107"/>
        <v>0</v>
      </c>
      <c r="G396" s="161">
        <f t="shared" si="108"/>
        <v>0</v>
      </c>
      <c r="H396" s="306"/>
      <c r="I396" s="306"/>
      <c r="J396" s="306"/>
      <c r="K396" s="176"/>
      <c r="L396" s="232">
        <f t="shared" si="104"/>
        <v>0</v>
      </c>
      <c r="M396" s="233">
        <f t="shared" si="105"/>
        <v>0</v>
      </c>
      <c r="N396" s="233">
        <f t="shared" si="106"/>
        <v>0</v>
      </c>
      <c r="O396" s="155"/>
      <c r="P396" s="155"/>
      <c r="Q396" s="155"/>
      <c r="R396" s="155"/>
      <c r="S396" s="155"/>
      <c r="T396" s="155"/>
      <c r="U396" s="155"/>
      <c r="V396" s="155"/>
      <c r="W396" s="155"/>
      <c r="X396" s="155"/>
      <c r="Y396" s="155"/>
      <c r="Z396" s="155"/>
      <c r="AA396" s="155"/>
      <c r="AB396" s="155"/>
      <c r="AC396" s="155"/>
      <c r="AD396" s="155"/>
      <c r="AE396" s="155"/>
      <c r="AF396" s="155"/>
      <c r="AG396" s="155"/>
      <c r="AH396" s="155"/>
      <c r="AI396" s="155"/>
      <c r="AJ396" s="155"/>
      <c r="AK396" s="155"/>
      <c r="AL396" s="155"/>
      <c r="AM396" s="155"/>
      <c r="AN396" s="155"/>
      <c r="AO396" s="155"/>
    </row>
    <row r="397" spans="1:41" s="28" customFormat="1" ht="12.4" customHeight="1" outlineLevel="1">
      <c r="A397" s="172">
        <v>207029</v>
      </c>
      <c r="B397" s="259" t="s">
        <v>1124</v>
      </c>
      <c r="C397" s="168" t="s">
        <v>2</v>
      </c>
      <c r="D397" s="163">
        <v>20</v>
      </c>
      <c r="E397" s="356">
        <v>0</v>
      </c>
      <c r="F397" s="161">
        <f t="shared" si="107"/>
        <v>0</v>
      </c>
      <c r="G397" s="161">
        <f t="shared" si="108"/>
        <v>0</v>
      </c>
      <c r="H397" s="306"/>
      <c r="I397" s="306"/>
      <c r="J397" s="306"/>
      <c r="K397" s="176"/>
      <c r="L397" s="232">
        <f t="shared" si="104"/>
        <v>0</v>
      </c>
      <c r="M397" s="233">
        <f t="shared" si="105"/>
        <v>0</v>
      </c>
      <c r="N397" s="233">
        <f t="shared" si="106"/>
        <v>0</v>
      </c>
      <c r="O397" s="155"/>
      <c r="P397" s="155"/>
      <c r="Q397" s="155"/>
      <c r="R397" s="155"/>
      <c r="S397" s="155"/>
      <c r="T397" s="155"/>
      <c r="U397" s="155"/>
      <c r="V397" s="155"/>
      <c r="W397" s="155"/>
      <c r="X397" s="155"/>
      <c r="Y397" s="155"/>
      <c r="Z397" s="155"/>
      <c r="AA397" s="155"/>
      <c r="AB397" s="155"/>
      <c r="AC397" s="155"/>
      <c r="AD397" s="155"/>
      <c r="AE397" s="155"/>
      <c r="AF397" s="155"/>
      <c r="AG397" s="155"/>
      <c r="AH397" s="155"/>
      <c r="AI397" s="155"/>
      <c r="AJ397" s="155"/>
      <c r="AK397" s="155"/>
      <c r="AL397" s="155"/>
      <c r="AM397" s="155"/>
      <c r="AN397" s="155"/>
      <c r="AO397" s="155"/>
    </row>
    <row r="398" spans="1:41" s="28" customFormat="1" ht="12.4" customHeight="1" outlineLevel="1">
      <c r="A398" s="172">
        <v>207030</v>
      </c>
      <c r="B398" s="260" t="s">
        <v>1125</v>
      </c>
      <c r="C398" s="168" t="s">
        <v>2</v>
      </c>
      <c r="D398" s="163">
        <v>20</v>
      </c>
      <c r="E398" s="356">
        <v>0</v>
      </c>
      <c r="F398" s="161">
        <f t="shared" si="107"/>
        <v>0</v>
      </c>
      <c r="G398" s="161">
        <f t="shared" si="108"/>
        <v>0</v>
      </c>
      <c r="H398" s="306"/>
      <c r="I398" s="306"/>
      <c r="J398" s="306"/>
      <c r="K398" s="176"/>
      <c r="L398" s="232">
        <f t="shared" si="104"/>
        <v>0</v>
      </c>
      <c r="M398" s="233">
        <f t="shared" si="105"/>
        <v>0</v>
      </c>
      <c r="N398" s="233">
        <f t="shared" si="106"/>
        <v>0</v>
      </c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55"/>
      <c r="AE398" s="155"/>
      <c r="AF398" s="155"/>
      <c r="AG398" s="155"/>
      <c r="AH398" s="155"/>
      <c r="AI398" s="155"/>
      <c r="AJ398" s="155"/>
      <c r="AK398" s="155"/>
      <c r="AL398" s="155"/>
      <c r="AM398" s="155"/>
      <c r="AN398" s="155"/>
      <c r="AO398" s="155"/>
    </row>
    <row r="399" spans="1:41" s="28" customFormat="1" ht="12.4" customHeight="1" outlineLevel="1">
      <c r="A399" s="172">
        <v>207031</v>
      </c>
      <c r="B399" s="259" t="s">
        <v>1126</v>
      </c>
      <c r="C399" s="168" t="s">
        <v>2</v>
      </c>
      <c r="D399" s="163">
        <v>20</v>
      </c>
      <c r="E399" s="356">
        <v>0</v>
      </c>
      <c r="F399" s="161">
        <f t="shared" si="107"/>
        <v>0</v>
      </c>
      <c r="G399" s="161">
        <f t="shared" si="108"/>
        <v>0</v>
      </c>
      <c r="H399" s="306"/>
      <c r="I399" s="306"/>
      <c r="J399" s="306"/>
      <c r="K399" s="176"/>
      <c r="L399" s="232">
        <f t="shared" si="104"/>
        <v>0</v>
      </c>
      <c r="M399" s="233">
        <f t="shared" si="105"/>
        <v>0</v>
      </c>
      <c r="N399" s="233">
        <f t="shared" si="106"/>
        <v>0</v>
      </c>
      <c r="O399" s="155"/>
      <c r="P399" s="155"/>
      <c r="Q399" s="155"/>
      <c r="R399" s="155"/>
      <c r="S399" s="155"/>
      <c r="T399" s="155"/>
      <c r="U399" s="155"/>
      <c r="V399" s="155"/>
      <c r="W399" s="155"/>
      <c r="X399" s="155"/>
      <c r="Y399" s="155"/>
      <c r="Z399" s="155"/>
      <c r="AA399" s="155"/>
      <c r="AB399" s="155"/>
      <c r="AC399" s="155"/>
      <c r="AD399" s="155"/>
      <c r="AE399" s="155"/>
      <c r="AF399" s="155"/>
      <c r="AG399" s="155"/>
      <c r="AH399" s="155"/>
      <c r="AI399" s="155"/>
      <c r="AJ399" s="155"/>
      <c r="AK399" s="155"/>
      <c r="AL399" s="155"/>
      <c r="AM399" s="155"/>
      <c r="AN399" s="155"/>
      <c r="AO399" s="155"/>
    </row>
    <row r="400" spans="1:41" s="28" customFormat="1" ht="12.4" customHeight="1" outlineLevel="1">
      <c r="A400" s="172">
        <v>207032</v>
      </c>
      <c r="B400" s="259" t="s">
        <v>1127</v>
      </c>
      <c r="C400" s="168" t="s">
        <v>2</v>
      </c>
      <c r="D400" s="163">
        <v>20</v>
      </c>
      <c r="E400" s="356">
        <v>0</v>
      </c>
      <c r="F400" s="161">
        <f t="shared" si="107"/>
        <v>0</v>
      </c>
      <c r="G400" s="161">
        <f t="shared" si="108"/>
        <v>0</v>
      </c>
      <c r="H400" s="306"/>
      <c r="I400" s="306"/>
      <c r="J400" s="306"/>
      <c r="K400" s="176"/>
      <c r="L400" s="232">
        <f t="shared" si="104"/>
        <v>0</v>
      </c>
      <c r="M400" s="233">
        <f t="shared" si="105"/>
        <v>0</v>
      </c>
      <c r="N400" s="233">
        <f t="shared" si="106"/>
        <v>0</v>
      </c>
      <c r="O400" s="155"/>
      <c r="P400" s="155"/>
      <c r="Q400" s="155"/>
      <c r="R400" s="155"/>
      <c r="S400" s="155"/>
      <c r="T400" s="155"/>
      <c r="U400" s="155"/>
      <c r="V400" s="155"/>
      <c r="W400" s="155"/>
      <c r="X400" s="155"/>
      <c r="Y400" s="155"/>
      <c r="Z400" s="155"/>
      <c r="AA400" s="155"/>
      <c r="AB400" s="155"/>
      <c r="AC400" s="155"/>
      <c r="AD400" s="155"/>
      <c r="AE400" s="155"/>
      <c r="AF400" s="155"/>
      <c r="AG400" s="155"/>
      <c r="AH400" s="155"/>
      <c r="AI400" s="155"/>
      <c r="AJ400" s="155"/>
      <c r="AK400" s="155"/>
      <c r="AL400" s="155"/>
      <c r="AM400" s="155"/>
      <c r="AN400" s="155"/>
      <c r="AO400" s="155"/>
    </row>
    <row r="401" spans="1:256" s="28" customFormat="1" ht="12.4" customHeight="1" outlineLevel="1">
      <c r="A401" s="172">
        <v>207033</v>
      </c>
      <c r="B401" s="259" t="s">
        <v>1128</v>
      </c>
      <c r="C401" s="168" t="s">
        <v>2</v>
      </c>
      <c r="D401" s="163">
        <v>20</v>
      </c>
      <c r="E401" s="356">
        <v>0</v>
      </c>
      <c r="F401" s="161">
        <f t="shared" si="107"/>
        <v>0</v>
      </c>
      <c r="G401" s="161">
        <f t="shared" si="108"/>
        <v>0</v>
      </c>
      <c r="H401" s="306"/>
      <c r="I401" s="306"/>
      <c r="J401" s="306"/>
      <c r="K401" s="176"/>
      <c r="L401" s="232">
        <f t="shared" si="104"/>
        <v>0</v>
      </c>
      <c r="M401" s="233">
        <f t="shared" si="105"/>
        <v>0</v>
      </c>
      <c r="N401" s="233">
        <f t="shared" si="106"/>
        <v>0</v>
      </c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  <c r="Z401" s="155"/>
      <c r="AA401" s="155"/>
      <c r="AB401" s="155"/>
      <c r="AC401" s="155"/>
      <c r="AD401" s="155"/>
      <c r="AE401" s="155"/>
      <c r="AF401" s="155"/>
      <c r="AG401" s="155"/>
      <c r="AH401" s="155"/>
      <c r="AI401" s="155"/>
      <c r="AJ401" s="155"/>
      <c r="AK401" s="155"/>
      <c r="AL401" s="155"/>
      <c r="AM401" s="155"/>
      <c r="AN401" s="155"/>
      <c r="AO401" s="155"/>
    </row>
    <row r="402" spans="1:256" s="28" customFormat="1" ht="12.4" customHeight="1" outlineLevel="1">
      <c r="A402" s="172">
        <v>207034</v>
      </c>
      <c r="B402" s="259" t="s">
        <v>1129</v>
      </c>
      <c r="C402" s="168" t="s">
        <v>2</v>
      </c>
      <c r="D402" s="163">
        <v>20</v>
      </c>
      <c r="E402" s="356">
        <v>0</v>
      </c>
      <c r="F402" s="161">
        <f t="shared" si="107"/>
        <v>0</v>
      </c>
      <c r="G402" s="161">
        <f t="shared" si="108"/>
        <v>0</v>
      </c>
      <c r="H402" s="306"/>
      <c r="I402" s="306"/>
      <c r="J402" s="306"/>
      <c r="K402" s="176"/>
      <c r="L402" s="232">
        <f t="shared" si="104"/>
        <v>0</v>
      </c>
      <c r="M402" s="233">
        <f t="shared" si="105"/>
        <v>0</v>
      </c>
      <c r="N402" s="233">
        <f t="shared" si="106"/>
        <v>0</v>
      </c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5"/>
      <c r="Z402" s="155"/>
      <c r="AA402" s="155"/>
      <c r="AB402" s="155"/>
      <c r="AC402" s="155"/>
      <c r="AD402" s="155"/>
      <c r="AE402" s="155"/>
      <c r="AF402" s="155"/>
      <c r="AG402" s="155"/>
      <c r="AH402" s="155"/>
      <c r="AI402" s="155"/>
      <c r="AJ402" s="155"/>
      <c r="AK402" s="155"/>
      <c r="AL402" s="155"/>
      <c r="AM402" s="155"/>
      <c r="AN402" s="155"/>
      <c r="AO402" s="155"/>
    </row>
    <row r="403" spans="1:256" s="28" customFormat="1" ht="12.4" customHeight="1" outlineLevel="1">
      <c r="A403" s="172">
        <v>207035</v>
      </c>
      <c r="B403" s="259" t="s">
        <v>1130</v>
      </c>
      <c r="C403" s="168" t="s">
        <v>2</v>
      </c>
      <c r="D403" s="163">
        <v>20</v>
      </c>
      <c r="E403" s="356">
        <v>0</v>
      </c>
      <c r="F403" s="161">
        <f t="shared" si="107"/>
        <v>0</v>
      </c>
      <c r="G403" s="161">
        <f t="shared" si="108"/>
        <v>0</v>
      </c>
      <c r="H403" s="306"/>
      <c r="I403" s="306"/>
      <c r="J403" s="306"/>
      <c r="K403" s="176"/>
      <c r="L403" s="232">
        <f>K403*E403</f>
        <v>0</v>
      </c>
      <c r="M403" s="233">
        <f>IF($L$8&gt;=30000,K403*F403,0)</f>
        <v>0</v>
      </c>
      <c r="N403" s="233">
        <f>IF($L$8&gt;=100000,K403*G403,0)</f>
        <v>0</v>
      </c>
      <c r="O403" s="155"/>
      <c r="P403" s="155"/>
      <c r="Q403" s="155"/>
      <c r="R403" s="155"/>
      <c r="S403" s="155"/>
      <c r="T403" s="155"/>
      <c r="U403" s="155"/>
      <c r="V403" s="155"/>
      <c r="W403" s="155"/>
      <c r="X403" s="155"/>
      <c r="Y403" s="155"/>
      <c r="Z403" s="155"/>
      <c r="AA403" s="155"/>
      <c r="AB403" s="155"/>
      <c r="AC403" s="155"/>
      <c r="AD403" s="155"/>
      <c r="AE403" s="155"/>
      <c r="AF403" s="155"/>
      <c r="AG403" s="155"/>
      <c r="AH403" s="155"/>
      <c r="AI403" s="155"/>
      <c r="AJ403" s="155"/>
      <c r="AK403" s="155"/>
      <c r="AL403" s="155"/>
      <c r="AM403" s="155"/>
      <c r="AN403" s="155"/>
      <c r="AO403" s="155"/>
    </row>
    <row r="404" spans="1:256" s="28" customFormat="1" ht="12.4" customHeight="1" outlineLevel="1">
      <c r="A404" s="172">
        <v>207036</v>
      </c>
      <c r="B404" s="259" t="s">
        <v>1131</v>
      </c>
      <c r="C404" s="168" t="s">
        <v>2</v>
      </c>
      <c r="D404" s="163">
        <v>20</v>
      </c>
      <c r="E404" s="356">
        <v>0</v>
      </c>
      <c r="F404" s="161">
        <f t="shared" si="107"/>
        <v>0</v>
      </c>
      <c r="G404" s="161">
        <f t="shared" si="108"/>
        <v>0</v>
      </c>
      <c r="H404" s="306"/>
      <c r="I404" s="306"/>
      <c r="J404" s="306"/>
      <c r="K404" s="176"/>
      <c r="L404" s="232">
        <f>K404*E404</f>
        <v>0</v>
      </c>
      <c r="M404" s="233">
        <f>IF($L$8&gt;=30000,K404*F404,0)</f>
        <v>0</v>
      </c>
      <c r="N404" s="233">
        <f>IF($L$8&gt;=100000,K404*G404,0)</f>
        <v>0</v>
      </c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  <c r="Z404" s="155"/>
      <c r="AA404" s="155"/>
      <c r="AB404" s="155"/>
      <c r="AC404" s="155"/>
      <c r="AD404" s="155"/>
      <c r="AE404" s="155"/>
      <c r="AF404" s="155"/>
      <c r="AG404" s="155"/>
      <c r="AH404" s="155"/>
      <c r="AI404" s="155"/>
      <c r="AJ404" s="155"/>
      <c r="AK404" s="155"/>
      <c r="AL404" s="155"/>
      <c r="AM404" s="155"/>
      <c r="AN404" s="155"/>
      <c r="AO404" s="155"/>
    </row>
    <row r="405" spans="1:256" s="28" customFormat="1" ht="12.4" customHeight="1" outlineLevel="1">
      <c r="A405" s="172">
        <v>207037</v>
      </c>
      <c r="B405" s="259" t="s">
        <v>1132</v>
      </c>
      <c r="C405" s="168" t="s">
        <v>2</v>
      </c>
      <c r="D405" s="163">
        <v>20</v>
      </c>
      <c r="E405" s="356">
        <v>0</v>
      </c>
      <c r="F405" s="161">
        <f t="shared" si="107"/>
        <v>0</v>
      </c>
      <c r="G405" s="161">
        <f t="shared" si="108"/>
        <v>0</v>
      </c>
      <c r="H405" s="306"/>
      <c r="I405" s="306"/>
      <c r="J405" s="306"/>
      <c r="K405" s="176"/>
      <c r="L405" s="232">
        <f t="shared" ref="L405:L438" si="109">K405*E405</f>
        <v>0</v>
      </c>
      <c r="M405" s="233">
        <f t="shared" ref="M405:M438" si="110">IF($L$8&gt;=30000,K405*F405,0)</f>
        <v>0</v>
      </c>
      <c r="N405" s="233">
        <f t="shared" ref="N405:N438" si="111">IF($L$8&gt;=100000,K405*G405,0)</f>
        <v>0</v>
      </c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  <c r="Z405" s="155"/>
      <c r="AA405" s="155"/>
      <c r="AB405" s="155"/>
      <c r="AC405" s="155"/>
      <c r="AD405" s="155"/>
      <c r="AE405" s="155"/>
      <c r="AF405" s="155"/>
      <c r="AG405" s="155"/>
      <c r="AH405" s="155"/>
      <c r="AI405" s="155"/>
      <c r="AJ405" s="155"/>
      <c r="AK405" s="155"/>
      <c r="AL405" s="155"/>
      <c r="AM405" s="155"/>
      <c r="AN405" s="155"/>
      <c r="AO405" s="155"/>
    </row>
    <row r="406" spans="1:256" s="28" customFormat="1" ht="12.4" customHeight="1" outlineLevel="1">
      <c r="A406" s="172">
        <v>207038</v>
      </c>
      <c r="B406" s="259" t="s">
        <v>1133</v>
      </c>
      <c r="C406" s="168" t="s">
        <v>2</v>
      </c>
      <c r="D406" s="163">
        <v>20</v>
      </c>
      <c r="E406" s="356">
        <v>0</v>
      </c>
      <c r="F406" s="161">
        <f t="shared" si="107"/>
        <v>0</v>
      </c>
      <c r="G406" s="161">
        <f t="shared" si="108"/>
        <v>0</v>
      </c>
      <c r="H406" s="306"/>
      <c r="I406" s="306"/>
      <c r="J406" s="306"/>
      <c r="K406" s="176"/>
      <c r="L406" s="232">
        <f t="shared" si="109"/>
        <v>0</v>
      </c>
      <c r="M406" s="233">
        <f t="shared" si="110"/>
        <v>0</v>
      </c>
      <c r="N406" s="233">
        <f t="shared" si="111"/>
        <v>0</v>
      </c>
      <c r="O406" s="155"/>
      <c r="P406" s="155"/>
      <c r="Q406" s="155"/>
      <c r="R406" s="155"/>
      <c r="S406" s="155"/>
      <c r="T406" s="155"/>
      <c r="U406" s="155"/>
      <c r="V406" s="155"/>
      <c r="W406" s="155"/>
      <c r="X406" s="155"/>
      <c r="Y406" s="155"/>
      <c r="Z406" s="155"/>
      <c r="AA406" s="155"/>
      <c r="AB406" s="155"/>
      <c r="AC406" s="155"/>
      <c r="AD406" s="155"/>
      <c r="AE406" s="155"/>
      <c r="AF406" s="155"/>
      <c r="AG406" s="155"/>
      <c r="AH406" s="155"/>
      <c r="AI406" s="155"/>
      <c r="AJ406" s="155"/>
      <c r="AK406" s="155"/>
      <c r="AL406" s="155"/>
      <c r="AM406" s="155"/>
      <c r="AN406" s="155"/>
      <c r="AO406" s="155"/>
    </row>
    <row r="407" spans="1:256" s="28" customFormat="1" ht="12.4" customHeight="1" outlineLevel="1">
      <c r="A407" s="172">
        <v>207039</v>
      </c>
      <c r="B407" s="259" t="s">
        <v>1135</v>
      </c>
      <c r="C407" s="168" t="s">
        <v>2</v>
      </c>
      <c r="D407" s="163">
        <v>20</v>
      </c>
      <c r="E407" s="356">
        <v>0</v>
      </c>
      <c r="F407" s="161">
        <f t="shared" si="107"/>
        <v>0</v>
      </c>
      <c r="G407" s="161">
        <f t="shared" si="108"/>
        <v>0</v>
      </c>
      <c r="H407" s="306"/>
      <c r="I407" s="306"/>
      <c r="J407" s="306"/>
      <c r="K407" s="176"/>
      <c r="L407" s="232">
        <f t="shared" si="109"/>
        <v>0</v>
      </c>
      <c r="M407" s="233">
        <f t="shared" si="110"/>
        <v>0</v>
      </c>
      <c r="N407" s="233">
        <f t="shared" si="111"/>
        <v>0</v>
      </c>
      <c r="O407" s="155"/>
      <c r="P407" s="155"/>
      <c r="Q407" s="155"/>
      <c r="R407" s="155"/>
      <c r="S407" s="155"/>
      <c r="T407" s="155"/>
      <c r="U407" s="155"/>
      <c r="V407" s="155"/>
      <c r="W407" s="155"/>
      <c r="X407" s="155"/>
      <c r="Y407" s="155"/>
      <c r="Z407" s="155"/>
      <c r="AA407" s="155"/>
      <c r="AB407" s="155"/>
      <c r="AC407" s="155"/>
      <c r="AD407" s="155"/>
      <c r="AE407" s="155"/>
      <c r="AF407" s="155"/>
      <c r="AG407" s="155"/>
      <c r="AH407" s="155"/>
      <c r="AI407" s="155"/>
      <c r="AJ407" s="155"/>
      <c r="AK407" s="155"/>
      <c r="AL407" s="155"/>
      <c r="AM407" s="155"/>
      <c r="AN407" s="155"/>
      <c r="AO407" s="155"/>
    </row>
    <row r="408" spans="1:256" s="28" customFormat="1" ht="12.4" customHeight="1" outlineLevel="1">
      <c r="A408" s="172">
        <v>207040</v>
      </c>
      <c r="B408" s="259" t="s">
        <v>1134</v>
      </c>
      <c r="C408" s="168" t="s">
        <v>2</v>
      </c>
      <c r="D408" s="163">
        <v>20</v>
      </c>
      <c r="E408" s="356">
        <v>0</v>
      </c>
      <c r="F408" s="161">
        <f t="shared" si="107"/>
        <v>0</v>
      </c>
      <c r="G408" s="161">
        <f t="shared" si="108"/>
        <v>0</v>
      </c>
      <c r="H408" s="306"/>
      <c r="I408" s="306"/>
      <c r="J408" s="306"/>
      <c r="K408" s="176"/>
      <c r="L408" s="232">
        <f t="shared" si="109"/>
        <v>0</v>
      </c>
      <c r="M408" s="233">
        <f t="shared" si="110"/>
        <v>0</v>
      </c>
      <c r="N408" s="233">
        <f t="shared" si="111"/>
        <v>0</v>
      </c>
      <c r="O408" s="155"/>
      <c r="P408" s="155"/>
      <c r="Q408" s="155"/>
      <c r="R408" s="155"/>
      <c r="S408" s="155"/>
      <c r="T408" s="155"/>
      <c r="U408" s="155"/>
      <c r="V408" s="155"/>
      <c r="W408" s="155"/>
      <c r="X408" s="155"/>
      <c r="Y408" s="155"/>
      <c r="Z408" s="155"/>
      <c r="AA408" s="155"/>
      <c r="AB408" s="155"/>
      <c r="AC408" s="155"/>
      <c r="AD408" s="155"/>
      <c r="AE408" s="155"/>
      <c r="AF408" s="155"/>
      <c r="AG408" s="155"/>
      <c r="AH408" s="155"/>
      <c r="AI408" s="155"/>
      <c r="AJ408" s="155"/>
      <c r="AK408" s="155"/>
      <c r="AL408" s="155"/>
      <c r="AM408" s="155"/>
      <c r="AN408" s="155"/>
      <c r="AO408" s="155"/>
    </row>
    <row r="409" spans="1:256" s="28" customFormat="1" ht="12.4" customHeight="1" outlineLevel="1">
      <c r="A409" s="172">
        <v>207041</v>
      </c>
      <c r="B409" s="259" t="s">
        <v>1136</v>
      </c>
      <c r="C409" s="168" t="s">
        <v>2</v>
      </c>
      <c r="D409" s="163">
        <v>20</v>
      </c>
      <c r="E409" s="356">
        <v>0</v>
      </c>
      <c r="F409" s="161">
        <f t="shared" si="107"/>
        <v>0</v>
      </c>
      <c r="G409" s="161">
        <f t="shared" si="108"/>
        <v>0</v>
      </c>
      <c r="H409" s="306"/>
      <c r="I409" s="306"/>
      <c r="J409" s="306"/>
      <c r="K409" s="176"/>
      <c r="L409" s="232">
        <f t="shared" si="109"/>
        <v>0</v>
      </c>
      <c r="M409" s="233">
        <f t="shared" si="110"/>
        <v>0</v>
      </c>
      <c r="N409" s="233">
        <f t="shared" si="111"/>
        <v>0</v>
      </c>
      <c r="O409" s="155"/>
      <c r="P409" s="155"/>
      <c r="Q409" s="155"/>
      <c r="R409" s="155"/>
      <c r="S409" s="155"/>
      <c r="T409" s="155"/>
      <c r="U409" s="155"/>
      <c r="V409" s="155"/>
      <c r="W409" s="155"/>
      <c r="X409" s="155"/>
      <c r="Y409" s="155"/>
      <c r="Z409" s="155"/>
      <c r="AA409" s="155"/>
      <c r="AB409" s="155"/>
      <c r="AC409" s="155"/>
      <c r="AD409" s="155"/>
      <c r="AE409" s="155"/>
      <c r="AF409" s="155"/>
      <c r="AG409" s="155"/>
      <c r="AH409" s="155"/>
      <c r="AI409" s="155"/>
      <c r="AJ409" s="155"/>
      <c r="AK409" s="155"/>
      <c r="AL409" s="155"/>
      <c r="AM409" s="155"/>
      <c r="AN409" s="155"/>
      <c r="AO409" s="155"/>
    </row>
    <row r="410" spans="1:256" s="28" customFormat="1" ht="12.4" customHeight="1" outlineLevel="1">
      <c r="A410" s="172">
        <v>207042</v>
      </c>
      <c r="B410" s="259" t="s">
        <v>1138</v>
      </c>
      <c r="C410" s="168" t="s">
        <v>2</v>
      </c>
      <c r="D410" s="163">
        <v>20</v>
      </c>
      <c r="E410" s="356">
        <v>0</v>
      </c>
      <c r="F410" s="161">
        <f t="shared" si="107"/>
        <v>0</v>
      </c>
      <c r="G410" s="161">
        <f t="shared" si="108"/>
        <v>0</v>
      </c>
      <c r="H410" s="306"/>
      <c r="I410" s="306"/>
      <c r="J410" s="306"/>
      <c r="K410" s="176"/>
      <c r="L410" s="232">
        <f t="shared" si="109"/>
        <v>0</v>
      </c>
      <c r="M410" s="233">
        <f t="shared" si="110"/>
        <v>0</v>
      </c>
      <c r="N410" s="233">
        <f t="shared" si="111"/>
        <v>0</v>
      </c>
      <c r="O410" s="155"/>
      <c r="P410" s="155"/>
      <c r="Q410" s="155"/>
      <c r="R410" s="155"/>
      <c r="S410" s="155"/>
      <c r="T410" s="155"/>
      <c r="U410" s="155"/>
      <c r="V410" s="155"/>
      <c r="W410" s="155"/>
      <c r="X410" s="155"/>
      <c r="Y410" s="155"/>
      <c r="Z410" s="155"/>
      <c r="AA410" s="155"/>
      <c r="AB410" s="155"/>
      <c r="AC410" s="155"/>
      <c r="AD410" s="155"/>
      <c r="AE410" s="155"/>
      <c r="AF410" s="155"/>
      <c r="AG410" s="155"/>
      <c r="AH410" s="155"/>
      <c r="AI410" s="155"/>
      <c r="AJ410" s="155"/>
      <c r="AK410" s="155"/>
      <c r="AL410" s="155"/>
      <c r="AM410" s="155"/>
      <c r="AN410" s="155"/>
      <c r="AO410" s="155"/>
    </row>
    <row r="411" spans="1:256" s="28" customFormat="1" ht="12.4" customHeight="1" outlineLevel="1">
      <c r="A411" s="172">
        <v>207043</v>
      </c>
      <c r="B411" s="259" t="s">
        <v>1137</v>
      </c>
      <c r="C411" s="168" t="s">
        <v>2</v>
      </c>
      <c r="D411" s="163">
        <v>20</v>
      </c>
      <c r="E411" s="356">
        <v>0</v>
      </c>
      <c r="F411" s="161">
        <f t="shared" si="107"/>
        <v>0</v>
      </c>
      <c r="G411" s="161">
        <f t="shared" si="108"/>
        <v>0</v>
      </c>
      <c r="H411" s="306"/>
      <c r="I411" s="306"/>
      <c r="J411" s="306"/>
      <c r="K411" s="176"/>
      <c r="L411" s="232">
        <f t="shared" si="109"/>
        <v>0</v>
      </c>
      <c r="M411" s="233">
        <f t="shared" si="110"/>
        <v>0</v>
      </c>
      <c r="N411" s="233">
        <f t="shared" si="111"/>
        <v>0</v>
      </c>
      <c r="O411" s="155"/>
      <c r="P411" s="155"/>
      <c r="Q411" s="155"/>
      <c r="R411" s="155"/>
      <c r="S411" s="155"/>
      <c r="T411" s="155"/>
      <c r="U411" s="155"/>
      <c r="V411" s="155"/>
      <c r="W411" s="155"/>
      <c r="X411" s="155"/>
      <c r="Y411" s="155"/>
      <c r="Z411" s="155"/>
      <c r="AA411" s="155"/>
      <c r="AB411" s="155"/>
      <c r="AC411" s="155"/>
      <c r="AD411" s="155"/>
      <c r="AE411" s="155"/>
      <c r="AF411" s="155"/>
      <c r="AG411" s="155"/>
      <c r="AH411" s="155"/>
      <c r="AI411" s="155"/>
      <c r="AJ411" s="155"/>
      <c r="AK411" s="155"/>
      <c r="AL411" s="155"/>
      <c r="AM411" s="155"/>
      <c r="AN411" s="155"/>
      <c r="AO411" s="155"/>
    </row>
    <row r="412" spans="1:256" s="28" customFormat="1" ht="12.4" customHeight="1" outlineLevel="1">
      <c r="A412" s="172">
        <v>207044</v>
      </c>
      <c r="B412" s="259" t="s">
        <v>1139</v>
      </c>
      <c r="C412" s="168" t="s">
        <v>2</v>
      </c>
      <c r="D412" s="163">
        <v>20</v>
      </c>
      <c r="E412" s="356">
        <v>0</v>
      </c>
      <c r="F412" s="161">
        <f t="shared" si="107"/>
        <v>0</v>
      </c>
      <c r="G412" s="161">
        <f t="shared" si="108"/>
        <v>0</v>
      </c>
      <c r="H412" s="306"/>
      <c r="I412" s="306"/>
      <c r="J412" s="306"/>
      <c r="K412" s="176"/>
      <c r="L412" s="232">
        <f t="shared" si="109"/>
        <v>0</v>
      </c>
      <c r="M412" s="233">
        <f t="shared" si="110"/>
        <v>0</v>
      </c>
      <c r="N412" s="233">
        <f t="shared" si="111"/>
        <v>0</v>
      </c>
      <c r="O412" s="155"/>
      <c r="P412" s="155"/>
      <c r="Q412" s="155"/>
      <c r="R412" s="155"/>
      <c r="S412" s="155"/>
      <c r="T412" s="155"/>
      <c r="U412" s="155"/>
      <c r="V412" s="155"/>
      <c r="W412" s="155"/>
      <c r="X412" s="155"/>
      <c r="Y412" s="155"/>
      <c r="Z412" s="155"/>
      <c r="AA412" s="155"/>
      <c r="AB412" s="155"/>
      <c r="AC412" s="155"/>
      <c r="AD412" s="155"/>
      <c r="AE412" s="155"/>
      <c r="AF412" s="155"/>
      <c r="AG412" s="155"/>
      <c r="AH412" s="155"/>
      <c r="AI412" s="155"/>
      <c r="AJ412" s="155"/>
      <c r="AK412" s="155"/>
      <c r="AL412" s="155"/>
      <c r="AM412" s="155"/>
      <c r="AN412" s="155"/>
      <c r="AO412" s="155"/>
      <c r="AP412" s="256"/>
      <c r="AQ412" s="256"/>
      <c r="AR412" s="256"/>
      <c r="AS412" s="256"/>
      <c r="AT412" s="256"/>
      <c r="AU412" s="256"/>
      <c r="AV412" s="256"/>
      <c r="AW412" s="256"/>
      <c r="AX412" s="256"/>
      <c r="AY412" s="256"/>
      <c r="AZ412" s="256"/>
      <c r="BA412" s="256"/>
      <c r="BB412" s="256"/>
      <c r="BC412" s="256"/>
      <c r="BD412" s="256"/>
      <c r="BE412" s="256"/>
      <c r="BF412" s="256"/>
      <c r="BG412" s="256"/>
      <c r="BH412" s="256"/>
      <c r="BI412" s="256"/>
      <c r="BJ412" s="256"/>
      <c r="BK412" s="256"/>
      <c r="BL412" s="256"/>
      <c r="BM412" s="256"/>
      <c r="BN412" s="256"/>
      <c r="BO412" s="256"/>
      <c r="BP412" s="256"/>
      <c r="BQ412" s="256"/>
      <c r="BR412" s="256"/>
      <c r="BS412" s="256"/>
      <c r="BT412" s="256"/>
      <c r="BU412" s="256"/>
      <c r="BV412" s="256"/>
      <c r="BW412" s="256"/>
      <c r="BX412" s="256"/>
      <c r="BY412" s="256"/>
      <c r="BZ412" s="256"/>
      <c r="CA412" s="256"/>
      <c r="CB412" s="256"/>
      <c r="CC412" s="256"/>
      <c r="CD412" s="256"/>
      <c r="CE412" s="256"/>
      <c r="CF412" s="256"/>
      <c r="CG412" s="256"/>
      <c r="CH412" s="256"/>
      <c r="CI412" s="256"/>
      <c r="CJ412" s="256"/>
      <c r="CK412" s="256"/>
      <c r="CL412" s="256"/>
      <c r="CM412" s="256"/>
      <c r="CN412" s="256"/>
      <c r="CO412" s="256"/>
      <c r="CP412" s="256"/>
      <c r="CQ412" s="256"/>
      <c r="CR412" s="256"/>
      <c r="CS412" s="256"/>
      <c r="CT412" s="256"/>
      <c r="CU412" s="256"/>
      <c r="CV412" s="256"/>
      <c r="CW412" s="256"/>
      <c r="CX412" s="256"/>
      <c r="CY412" s="256"/>
      <c r="CZ412" s="256"/>
      <c r="DA412" s="256"/>
      <c r="DB412" s="256"/>
      <c r="DC412" s="256"/>
      <c r="DD412" s="256"/>
      <c r="DE412" s="256"/>
      <c r="DF412" s="256"/>
      <c r="DG412" s="256"/>
      <c r="DH412" s="256"/>
      <c r="DI412" s="256"/>
      <c r="DJ412" s="256"/>
      <c r="DK412" s="256"/>
      <c r="DL412" s="256"/>
      <c r="DM412" s="256"/>
      <c r="DN412" s="256"/>
      <c r="DO412" s="256"/>
      <c r="DP412" s="256"/>
      <c r="DQ412" s="256"/>
      <c r="DR412" s="256"/>
      <c r="DS412" s="256"/>
      <c r="DT412" s="256"/>
      <c r="DU412" s="256"/>
      <c r="DV412" s="256"/>
      <c r="DW412" s="256"/>
      <c r="DX412" s="256"/>
      <c r="DY412" s="256"/>
      <c r="DZ412" s="256"/>
      <c r="EA412" s="256"/>
      <c r="EB412" s="256"/>
      <c r="EC412" s="256"/>
      <c r="ED412" s="256"/>
      <c r="EE412" s="256"/>
      <c r="EF412" s="256"/>
      <c r="EG412" s="256"/>
      <c r="EH412" s="256"/>
      <c r="EI412" s="256"/>
      <c r="EJ412" s="256"/>
      <c r="EK412" s="256"/>
      <c r="EL412" s="256"/>
      <c r="EM412" s="256"/>
      <c r="EN412" s="256"/>
      <c r="EO412" s="256"/>
      <c r="EP412" s="256"/>
      <c r="EQ412" s="256"/>
      <c r="ER412" s="256"/>
      <c r="ES412" s="256"/>
      <c r="ET412" s="256"/>
      <c r="EU412" s="256"/>
      <c r="EV412" s="256"/>
      <c r="EW412" s="256"/>
      <c r="EX412" s="256"/>
      <c r="EY412" s="256"/>
      <c r="EZ412" s="256"/>
      <c r="FA412" s="256"/>
      <c r="FB412" s="256"/>
      <c r="FC412" s="256"/>
      <c r="FD412" s="256"/>
      <c r="FE412" s="256"/>
      <c r="FF412" s="256"/>
      <c r="FG412" s="256"/>
      <c r="FH412" s="256"/>
      <c r="FI412" s="256"/>
      <c r="FJ412" s="256"/>
      <c r="FK412" s="256"/>
      <c r="FL412" s="256"/>
      <c r="FM412" s="256"/>
      <c r="FN412" s="256"/>
      <c r="FO412" s="256"/>
      <c r="FP412" s="256"/>
      <c r="FQ412" s="256"/>
      <c r="FR412" s="256"/>
      <c r="FS412" s="256"/>
      <c r="FT412" s="256"/>
      <c r="FU412" s="256"/>
      <c r="FV412" s="256"/>
      <c r="FW412" s="256"/>
      <c r="FX412" s="256"/>
      <c r="FY412" s="256"/>
      <c r="FZ412" s="256"/>
      <c r="GA412" s="256"/>
      <c r="GB412" s="256"/>
      <c r="GC412" s="256"/>
      <c r="GD412" s="256"/>
      <c r="GE412" s="256"/>
      <c r="GF412" s="256"/>
      <c r="GG412" s="256"/>
      <c r="GH412" s="256"/>
      <c r="GI412" s="256"/>
      <c r="GJ412" s="256"/>
      <c r="GK412" s="256"/>
      <c r="GL412" s="256"/>
      <c r="GM412" s="256"/>
      <c r="GN412" s="256"/>
      <c r="GO412" s="256"/>
      <c r="GP412" s="256"/>
      <c r="GQ412" s="256"/>
      <c r="GR412" s="256"/>
      <c r="GS412" s="256"/>
      <c r="GT412" s="256"/>
      <c r="GU412" s="256"/>
      <c r="GV412" s="256"/>
      <c r="GW412" s="256"/>
      <c r="GX412" s="256"/>
      <c r="GY412" s="256"/>
      <c r="GZ412" s="256"/>
      <c r="HA412" s="256"/>
      <c r="HB412" s="256"/>
      <c r="HC412" s="256"/>
      <c r="HD412" s="256"/>
      <c r="HE412" s="256"/>
      <c r="HF412" s="256"/>
      <c r="HG412" s="256"/>
      <c r="HH412" s="256"/>
      <c r="HI412" s="256"/>
      <c r="HJ412" s="256"/>
      <c r="HK412" s="256"/>
      <c r="HL412" s="256"/>
      <c r="HM412" s="256"/>
      <c r="HN412" s="256"/>
      <c r="HO412" s="256"/>
      <c r="HP412" s="256"/>
      <c r="HQ412" s="256"/>
      <c r="HR412" s="256"/>
      <c r="HS412" s="256"/>
      <c r="HT412" s="256"/>
      <c r="HU412" s="256"/>
      <c r="HV412" s="256"/>
      <c r="HW412" s="256"/>
      <c r="HX412" s="256"/>
      <c r="HY412" s="256"/>
      <c r="HZ412" s="256"/>
      <c r="IA412" s="256"/>
      <c r="IB412" s="256"/>
      <c r="IC412" s="256"/>
      <c r="ID412" s="256"/>
      <c r="IE412" s="256"/>
      <c r="IF412" s="256"/>
      <c r="IG412" s="256"/>
      <c r="IH412" s="256"/>
      <c r="II412" s="256"/>
      <c r="IJ412" s="256"/>
      <c r="IK412" s="256"/>
      <c r="IL412" s="256"/>
      <c r="IM412" s="256"/>
      <c r="IN412" s="256"/>
      <c r="IO412" s="256"/>
      <c r="IP412" s="256"/>
      <c r="IQ412" s="256"/>
      <c r="IR412" s="256"/>
      <c r="IS412" s="256"/>
      <c r="IT412" s="256"/>
      <c r="IU412" s="256"/>
      <c r="IV412" s="256"/>
    </row>
    <row r="413" spans="1:256" s="28" customFormat="1" ht="12.4" customHeight="1" outlineLevel="1">
      <c r="A413" s="172">
        <v>207045</v>
      </c>
      <c r="B413" s="259" t="s">
        <v>1141</v>
      </c>
      <c r="C413" s="168" t="s">
        <v>2</v>
      </c>
      <c r="D413" s="163">
        <v>20</v>
      </c>
      <c r="E413" s="356">
        <v>0</v>
      </c>
      <c r="F413" s="161">
        <f t="shared" si="107"/>
        <v>0</v>
      </c>
      <c r="G413" s="161">
        <f t="shared" si="108"/>
        <v>0</v>
      </c>
      <c r="H413" s="306"/>
      <c r="I413" s="306"/>
      <c r="J413" s="306"/>
      <c r="K413" s="176"/>
      <c r="L413" s="232">
        <f t="shared" si="109"/>
        <v>0</v>
      </c>
      <c r="M413" s="233">
        <f t="shared" si="110"/>
        <v>0</v>
      </c>
      <c r="N413" s="233">
        <f t="shared" si="111"/>
        <v>0</v>
      </c>
      <c r="O413" s="155"/>
      <c r="P413" s="155"/>
      <c r="Q413" s="155"/>
      <c r="R413" s="155"/>
      <c r="S413" s="155"/>
      <c r="T413" s="155"/>
      <c r="U413" s="155"/>
      <c r="V413" s="155"/>
      <c r="W413" s="155"/>
      <c r="X413" s="155"/>
      <c r="Y413" s="155"/>
      <c r="Z413" s="155"/>
      <c r="AA413" s="155"/>
      <c r="AB413" s="155"/>
      <c r="AC413" s="155"/>
      <c r="AD413" s="155"/>
      <c r="AE413" s="155"/>
      <c r="AF413" s="155"/>
      <c r="AG413" s="155"/>
      <c r="AH413" s="155"/>
      <c r="AI413" s="155"/>
      <c r="AJ413" s="155"/>
      <c r="AK413" s="155"/>
      <c r="AL413" s="155"/>
      <c r="AM413" s="155"/>
      <c r="AN413" s="155"/>
      <c r="AO413" s="155"/>
    </row>
    <row r="414" spans="1:256" s="28" customFormat="1" ht="12.4" customHeight="1" outlineLevel="1">
      <c r="A414" s="172">
        <v>207046</v>
      </c>
      <c r="B414" s="259" t="s">
        <v>1140</v>
      </c>
      <c r="C414" s="168" t="s">
        <v>2</v>
      </c>
      <c r="D414" s="163">
        <v>20</v>
      </c>
      <c r="E414" s="356">
        <v>0</v>
      </c>
      <c r="F414" s="161">
        <f t="shared" si="107"/>
        <v>0</v>
      </c>
      <c r="G414" s="161">
        <f t="shared" si="108"/>
        <v>0</v>
      </c>
      <c r="H414" s="306"/>
      <c r="I414" s="306"/>
      <c r="J414" s="306"/>
      <c r="K414" s="176"/>
      <c r="L414" s="232">
        <f t="shared" si="109"/>
        <v>0</v>
      </c>
      <c r="M414" s="233">
        <f t="shared" si="110"/>
        <v>0</v>
      </c>
      <c r="N414" s="233">
        <f t="shared" si="111"/>
        <v>0</v>
      </c>
      <c r="O414" s="155"/>
      <c r="P414" s="155"/>
      <c r="Q414" s="155"/>
      <c r="R414" s="155"/>
      <c r="S414" s="155"/>
      <c r="T414" s="155"/>
      <c r="U414" s="155"/>
      <c r="V414" s="155"/>
      <c r="W414" s="155"/>
      <c r="X414" s="155"/>
      <c r="Y414" s="155"/>
      <c r="Z414" s="155"/>
      <c r="AA414" s="155"/>
      <c r="AB414" s="155"/>
      <c r="AC414" s="155"/>
      <c r="AD414" s="155"/>
      <c r="AE414" s="155"/>
      <c r="AF414" s="155"/>
      <c r="AG414" s="155"/>
      <c r="AH414" s="155"/>
      <c r="AI414" s="155"/>
      <c r="AJ414" s="155"/>
      <c r="AK414" s="155"/>
      <c r="AL414" s="155"/>
      <c r="AM414" s="155"/>
      <c r="AN414" s="155"/>
      <c r="AO414" s="155"/>
    </row>
    <row r="415" spans="1:256" s="28" customFormat="1" ht="12.4" customHeight="1" outlineLevel="1">
      <c r="A415" s="172">
        <v>207047</v>
      </c>
      <c r="B415" s="259" t="s">
        <v>1142</v>
      </c>
      <c r="C415" s="168" t="s">
        <v>2</v>
      </c>
      <c r="D415" s="163">
        <v>20</v>
      </c>
      <c r="E415" s="356">
        <v>0</v>
      </c>
      <c r="F415" s="161">
        <f t="shared" si="107"/>
        <v>0</v>
      </c>
      <c r="G415" s="161">
        <f t="shared" si="108"/>
        <v>0</v>
      </c>
      <c r="H415" s="306"/>
      <c r="I415" s="306"/>
      <c r="J415" s="306"/>
      <c r="K415" s="176"/>
      <c r="L415" s="232">
        <f t="shared" si="109"/>
        <v>0</v>
      </c>
      <c r="M415" s="233">
        <f t="shared" si="110"/>
        <v>0</v>
      </c>
      <c r="N415" s="233">
        <f t="shared" si="111"/>
        <v>0</v>
      </c>
      <c r="O415" s="155"/>
      <c r="P415" s="155"/>
      <c r="Q415" s="155"/>
      <c r="R415" s="155"/>
      <c r="S415" s="155"/>
      <c r="T415" s="155"/>
      <c r="U415" s="155"/>
      <c r="V415" s="155"/>
      <c r="W415" s="155"/>
      <c r="X415" s="155"/>
      <c r="Y415" s="155"/>
      <c r="Z415" s="155"/>
      <c r="AA415" s="155"/>
      <c r="AB415" s="155"/>
      <c r="AC415" s="155"/>
      <c r="AD415" s="155"/>
      <c r="AE415" s="155"/>
      <c r="AF415" s="155"/>
      <c r="AG415" s="155"/>
      <c r="AH415" s="155"/>
      <c r="AI415" s="155"/>
      <c r="AJ415" s="155"/>
      <c r="AK415" s="155"/>
      <c r="AL415" s="155"/>
      <c r="AM415" s="155"/>
      <c r="AN415" s="155"/>
      <c r="AO415" s="155"/>
    </row>
    <row r="416" spans="1:256" s="28" customFormat="1" ht="12.4" customHeight="1" outlineLevel="1">
      <c r="A416" s="172">
        <v>207048</v>
      </c>
      <c r="B416" s="259" t="s">
        <v>1144</v>
      </c>
      <c r="C416" s="168" t="s">
        <v>2</v>
      </c>
      <c r="D416" s="163">
        <v>20</v>
      </c>
      <c r="E416" s="356">
        <v>0</v>
      </c>
      <c r="F416" s="161">
        <f t="shared" si="107"/>
        <v>0</v>
      </c>
      <c r="G416" s="161">
        <f t="shared" si="108"/>
        <v>0</v>
      </c>
      <c r="H416" s="306"/>
      <c r="I416" s="306"/>
      <c r="J416" s="306"/>
      <c r="K416" s="176"/>
      <c r="L416" s="232">
        <f t="shared" si="109"/>
        <v>0</v>
      </c>
      <c r="M416" s="233">
        <f t="shared" si="110"/>
        <v>0</v>
      </c>
      <c r="N416" s="233">
        <f t="shared" si="111"/>
        <v>0</v>
      </c>
      <c r="O416" s="155"/>
      <c r="P416" s="155"/>
      <c r="Q416" s="155"/>
      <c r="R416" s="155"/>
      <c r="S416" s="155"/>
      <c r="T416" s="155"/>
      <c r="U416" s="155"/>
      <c r="V416" s="155"/>
      <c r="W416" s="155"/>
      <c r="X416" s="155"/>
      <c r="Y416" s="155"/>
      <c r="Z416" s="155"/>
      <c r="AA416" s="155"/>
      <c r="AB416" s="155"/>
      <c r="AC416" s="155"/>
      <c r="AD416" s="155"/>
      <c r="AE416" s="155"/>
      <c r="AF416" s="155"/>
      <c r="AG416" s="155"/>
      <c r="AH416" s="155"/>
      <c r="AI416" s="155"/>
      <c r="AJ416" s="155"/>
      <c r="AK416" s="155"/>
      <c r="AL416" s="155"/>
      <c r="AM416" s="155"/>
      <c r="AN416" s="155"/>
      <c r="AO416" s="155"/>
    </row>
    <row r="417" spans="1:41" s="28" customFormat="1" ht="12.4" customHeight="1" outlineLevel="1">
      <c r="A417" s="172">
        <v>207049</v>
      </c>
      <c r="B417" s="259" t="s">
        <v>1143</v>
      </c>
      <c r="C417" s="168" t="s">
        <v>2</v>
      </c>
      <c r="D417" s="163">
        <v>20</v>
      </c>
      <c r="E417" s="356">
        <v>0</v>
      </c>
      <c r="F417" s="161">
        <f t="shared" si="107"/>
        <v>0</v>
      </c>
      <c r="G417" s="161">
        <f t="shared" si="108"/>
        <v>0</v>
      </c>
      <c r="H417" s="306"/>
      <c r="I417" s="306"/>
      <c r="J417" s="306"/>
      <c r="K417" s="176"/>
      <c r="L417" s="232">
        <f t="shared" si="109"/>
        <v>0</v>
      </c>
      <c r="M417" s="233">
        <f t="shared" si="110"/>
        <v>0</v>
      </c>
      <c r="N417" s="233">
        <f t="shared" si="111"/>
        <v>0</v>
      </c>
      <c r="O417" s="155"/>
      <c r="P417" s="155"/>
      <c r="Q417" s="155"/>
      <c r="R417" s="155"/>
      <c r="S417" s="155"/>
      <c r="T417" s="155"/>
      <c r="U417" s="155"/>
      <c r="V417" s="155"/>
      <c r="W417" s="155"/>
      <c r="X417" s="155"/>
      <c r="Y417" s="155"/>
      <c r="Z417" s="155"/>
      <c r="AA417" s="155"/>
      <c r="AB417" s="155"/>
      <c r="AC417" s="155"/>
      <c r="AD417" s="155"/>
      <c r="AE417" s="155"/>
      <c r="AF417" s="155"/>
      <c r="AG417" s="155"/>
      <c r="AH417" s="155"/>
      <c r="AI417" s="155"/>
      <c r="AJ417" s="155"/>
      <c r="AK417" s="155"/>
      <c r="AL417" s="155"/>
      <c r="AM417" s="155"/>
      <c r="AN417" s="155"/>
      <c r="AO417" s="155"/>
    </row>
    <row r="418" spans="1:41" s="28" customFormat="1" ht="12.4" customHeight="1" outlineLevel="1">
      <c r="A418" s="172">
        <v>207050</v>
      </c>
      <c r="B418" s="259" t="s">
        <v>1145</v>
      </c>
      <c r="C418" s="168" t="s">
        <v>2</v>
      </c>
      <c r="D418" s="163">
        <v>20</v>
      </c>
      <c r="E418" s="356">
        <v>0</v>
      </c>
      <c r="F418" s="161">
        <f t="shared" si="107"/>
        <v>0</v>
      </c>
      <c r="G418" s="161">
        <f t="shared" si="108"/>
        <v>0</v>
      </c>
      <c r="H418" s="306"/>
      <c r="I418" s="306"/>
      <c r="J418" s="306"/>
      <c r="K418" s="176"/>
      <c r="L418" s="232">
        <f t="shared" si="109"/>
        <v>0</v>
      </c>
      <c r="M418" s="233">
        <f t="shared" si="110"/>
        <v>0</v>
      </c>
      <c r="N418" s="233">
        <f t="shared" si="111"/>
        <v>0</v>
      </c>
      <c r="O418" s="155"/>
      <c r="P418" s="155"/>
      <c r="Q418" s="155"/>
      <c r="R418" s="155"/>
      <c r="S418" s="155"/>
      <c r="T418" s="155"/>
      <c r="U418" s="155"/>
      <c r="V418" s="155"/>
      <c r="W418" s="155"/>
      <c r="X418" s="155"/>
      <c r="Y418" s="155"/>
      <c r="Z418" s="155"/>
      <c r="AA418" s="155"/>
      <c r="AB418" s="155"/>
      <c r="AC418" s="155"/>
      <c r="AD418" s="155"/>
      <c r="AE418" s="155"/>
      <c r="AF418" s="155"/>
      <c r="AG418" s="155"/>
      <c r="AH418" s="155"/>
      <c r="AI418" s="155"/>
      <c r="AJ418" s="155"/>
      <c r="AK418" s="155"/>
      <c r="AL418" s="155"/>
      <c r="AM418" s="155"/>
      <c r="AN418" s="155"/>
      <c r="AO418" s="155"/>
    </row>
    <row r="419" spans="1:41" s="28" customFormat="1" ht="12.4" customHeight="1" outlineLevel="1">
      <c r="A419" s="172">
        <v>207051</v>
      </c>
      <c r="B419" s="259" t="s">
        <v>1147</v>
      </c>
      <c r="C419" s="168" t="s">
        <v>2</v>
      </c>
      <c r="D419" s="163">
        <v>20</v>
      </c>
      <c r="E419" s="356">
        <v>0</v>
      </c>
      <c r="F419" s="161">
        <f t="shared" si="107"/>
        <v>0</v>
      </c>
      <c r="G419" s="161">
        <f t="shared" si="108"/>
        <v>0</v>
      </c>
      <c r="H419" s="306"/>
      <c r="I419" s="306"/>
      <c r="J419" s="306"/>
      <c r="K419" s="176"/>
      <c r="L419" s="232">
        <f t="shared" si="109"/>
        <v>0</v>
      </c>
      <c r="M419" s="233">
        <f t="shared" si="110"/>
        <v>0</v>
      </c>
      <c r="N419" s="233">
        <f t="shared" si="111"/>
        <v>0</v>
      </c>
      <c r="O419" s="155"/>
      <c r="P419" s="155"/>
      <c r="Q419" s="155"/>
      <c r="R419" s="155"/>
      <c r="S419" s="155"/>
      <c r="T419" s="155"/>
      <c r="U419" s="155"/>
      <c r="V419" s="155"/>
      <c r="W419" s="155"/>
      <c r="X419" s="155"/>
      <c r="Y419" s="155"/>
      <c r="Z419" s="155"/>
      <c r="AA419" s="155"/>
      <c r="AB419" s="155"/>
      <c r="AC419" s="155"/>
      <c r="AD419" s="155"/>
      <c r="AE419" s="155"/>
      <c r="AF419" s="155"/>
      <c r="AG419" s="155"/>
      <c r="AH419" s="155"/>
      <c r="AI419" s="155"/>
      <c r="AJ419" s="155"/>
      <c r="AK419" s="155"/>
      <c r="AL419" s="155"/>
      <c r="AM419" s="155"/>
      <c r="AN419" s="155"/>
      <c r="AO419" s="155"/>
    </row>
    <row r="420" spans="1:41" s="28" customFormat="1" ht="12.4" customHeight="1" outlineLevel="1">
      <c r="A420" s="172">
        <v>207052</v>
      </c>
      <c r="B420" s="259" t="s">
        <v>1146</v>
      </c>
      <c r="C420" s="168" t="s">
        <v>2</v>
      </c>
      <c r="D420" s="163">
        <v>20</v>
      </c>
      <c r="E420" s="356">
        <v>0</v>
      </c>
      <c r="F420" s="161">
        <f t="shared" si="107"/>
        <v>0</v>
      </c>
      <c r="G420" s="161">
        <f t="shared" si="108"/>
        <v>0</v>
      </c>
      <c r="H420" s="306"/>
      <c r="I420" s="306"/>
      <c r="J420" s="306"/>
      <c r="K420" s="176"/>
      <c r="L420" s="232">
        <f t="shared" si="109"/>
        <v>0</v>
      </c>
      <c r="M420" s="233">
        <f t="shared" si="110"/>
        <v>0</v>
      </c>
      <c r="N420" s="233">
        <f t="shared" si="111"/>
        <v>0</v>
      </c>
      <c r="O420" s="155"/>
      <c r="P420" s="155"/>
      <c r="Q420" s="155"/>
      <c r="R420" s="155"/>
      <c r="S420" s="155"/>
      <c r="T420" s="155"/>
      <c r="U420" s="155"/>
      <c r="V420" s="155"/>
      <c r="W420" s="155"/>
      <c r="X420" s="155"/>
      <c r="Y420" s="155"/>
      <c r="Z420" s="155"/>
      <c r="AA420" s="155"/>
      <c r="AB420" s="155"/>
      <c r="AC420" s="155"/>
      <c r="AD420" s="155"/>
      <c r="AE420" s="155"/>
      <c r="AF420" s="155"/>
      <c r="AG420" s="155"/>
      <c r="AH420" s="155"/>
      <c r="AI420" s="155"/>
      <c r="AJ420" s="155"/>
      <c r="AK420" s="155"/>
      <c r="AL420" s="155"/>
      <c r="AM420" s="155"/>
      <c r="AN420" s="155"/>
      <c r="AO420" s="155"/>
    </row>
    <row r="421" spans="1:41" s="28" customFormat="1" ht="12.4" customHeight="1" outlineLevel="1">
      <c r="A421" s="172">
        <v>207053</v>
      </c>
      <c r="B421" s="259" t="s">
        <v>1148</v>
      </c>
      <c r="C421" s="168" t="s">
        <v>2</v>
      </c>
      <c r="D421" s="163">
        <v>20</v>
      </c>
      <c r="E421" s="356">
        <v>0</v>
      </c>
      <c r="F421" s="161">
        <f t="shared" si="107"/>
        <v>0</v>
      </c>
      <c r="G421" s="161">
        <f t="shared" si="108"/>
        <v>0</v>
      </c>
      <c r="H421" s="306"/>
      <c r="I421" s="306"/>
      <c r="J421" s="306"/>
      <c r="K421" s="176"/>
      <c r="L421" s="232">
        <f t="shared" si="109"/>
        <v>0</v>
      </c>
      <c r="M421" s="233">
        <f t="shared" si="110"/>
        <v>0</v>
      </c>
      <c r="N421" s="233">
        <f t="shared" si="111"/>
        <v>0</v>
      </c>
      <c r="O421" s="155"/>
      <c r="P421" s="155"/>
      <c r="Q421" s="155"/>
      <c r="R421" s="155"/>
      <c r="S421" s="155"/>
      <c r="T421" s="155"/>
      <c r="U421" s="155"/>
      <c r="V421" s="155"/>
      <c r="W421" s="155"/>
      <c r="X421" s="155"/>
      <c r="Y421" s="155"/>
      <c r="Z421" s="155"/>
      <c r="AA421" s="155"/>
      <c r="AB421" s="155"/>
      <c r="AC421" s="155"/>
      <c r="AD421" s="155"/>
      <c r="AE421" s="155"/>
      <c r="AF421" s="155"/>
      <c r="AG421" s="155"/>
      <c r="AH421" s="155"/>
      <c r="AI421" s="155"/>
      <c r="AJ421" s="155"/>
      <c r="AK421" s="155"/>
      <c r="AL421" s="155"/>
      <c r="AM421" s="155"/>
      <c r="AN421" s="155"/>
      <c r="AO421" s="155"/>
    </row>
    <row r="422" spans="1:41" s="28" customFormat="1" ht="12.4" customHeight="1" outlineLevel="1">
      <c r="A422" s="172">
        <v>207054</v>
      </c>
      <c r="B422" s="259" t="s">
        <v>1150</v>
      </c>
      <c r="C422" s="168" t="s">
        <v>2</v>
      </c>
      <c r="D422" s="163">
        <v>20</v>
      </c>
      <c r="E422" s="356">
        <v>0</v>
      </c>
      <c r="F422" s="161">
        <f t="shared" si="107"/>
        <v>0</v>
      </c>
      <c r="G422" s="161">
        <f t="shared" si="108"/>
        <v>0</v>
      </c>
      <c r="H422" s="306"/>
      <c r="I422" s="306"/>
      <c r="J422" s="306"/>
      <c r="K422" s="176"/>
      <c r="L422" s="232">
        <f t="shared" si="109"/>
        <v>0</v>
      </c>
      <c r="M422" s="233">
        <f t="shared" si="110"/>
        <v>0</v>
      </c>
      <c r="N422" s="233">
        <f t="shared" si="111"/>
        <v>0</v>
      </c>
      <c r="O422" s="155"/>
      <c r="P422" s="155"/>
      <c r="Q422" s="155"/>
      <c r="R422" s="155"/>
      <c r="S422" s="155"/>
      <c r="T422" s="155"/>
      <c r="U422" s="155"/>
      <c r="V422" s="155"/>
      <c r="W422" s="155"/>
      <c r="X422" s="155"/>
      <c r="Y422" s="155"/>
      <c r="Z422" s="155"/>
      <c r="AA422" s="155"/>
      <c r="AB422" s="155"/>
      <c r="AC422" s="155"/>
      <c r="AD422" s="155"/>
      <c r="AE422" s="155"/>
      <c r="AF422" s="155"/>
      <c r="AG422" s="155"/>
      <c r="AH422" s="155"/>
      <c r="AI422" s="155"/>
      <c r="AJ422" s="155"/>
      <c r="AK422" s="155"/>
      <c r="AL422" s="155"/>
      <c r="AM422" s="155"/>
      <c r="AN422" s="155"/>
      <c r="AO422" s="155"/>
    </row>
    <row r="423" spans="1:41" s="28" customFormat="1" ht="12.4" customHeight="1" outlineLevel="1">
      <c r="A423" s="172">
        <v>207055</v>
      </c>
      <c r="B423" s="259" t="s">
        <v>1149</v>
      </c>
      <c r="C423" s="168" t="s">
        <v>2</v>
      </c>
      <c r="D423" s="163">
        <v>20</v>
      </c>
      <c r="E423" s="356">
        <v>0</v>
      </c>
      <c r="F423" s="161">
        <f t="shared" si="107"/>
        <v>0</v>
      </c>
      <c r="G423" s="161">
        <f t="shared" si="108"/>
        <v>0</v>
      </c>
      <c r="H423" s="306"/>
      <c r="I423" s="306"/>
      <c r="J423" s="306"/>
      <c r="K423" s="176"/>
      <c r="L423" s="232">
        <f t="shared" si="109"/>
        <v>0</v>
      </c>
      <c r="M423" s="233">
        <f t="shared" si="110"/>
        <v>0</v>
      </c>
      <c r="N423" s="233">
        <f t="shared" si="111"/>
        <v>0</v>
      </c>
      <c r="O423" s="155"/>
      <c r="P423" s="155"/>
      <c r="Q423" s="155"/>
      <c r="R423" s="155"/>
      <c r="S423" s="155"/>
      <c r="T423" s="155"/>
      <c r="U423" s="155"/>
      <c r="V423" s="155"/>
      <c r="W423" s="155"/>
      <c r="X423" s="155"/>
      <c r="Y423" s="155"/>
      <c r="Z423" s="155"/>
      <c r="AA423" s="155"/>
      <c r="AB423" s="155"/>
      <c r="AC423" s="155"/>
      <c r="AD423" s="155"/>
      <c r="AE423" s="155"/>
      <c r="AF423" s="155"/>
      <c r="AG423" s="155"/>
      <c r="AH423" s="155"/>
      <c r="AI423" s="155"/>
      <c r="AJ423" s="155"/>
      <c r="AK423" s="155"/>
      <c r="AL423" s="155"/>
      <c r="AM423" s="155"/>
      <c r="AN423" s="155"/>
      <c r="AO423" s="155"/>
    </row>
    <row r="424" spans="1:41" s="28" customFormat="1" ht="12.4" customHeight="1" outlineLevel="1">
      <c r="A424" s="172">
        <v>207056</v>
      </c>
      <c r="B424" s="259" t="s">
        <v>1151</v>
      </c>
      <c r="C424" s="168" t="s">
        <v>2</v>
      </c>
      <c r="D424" s="163">
        <v>20</v>
      </c>
      <c r="E424" s="356">
        <v>0</v>
      </c>
      <c r="F424" s="161">
        <f t="shared" si="107"/>
        <v>0</v>
      </c>
      <c r="G424" s="161">
        <f t="shared" si="108"/>
        <v>0</v>
      </c>
      <c r="H424" s="306"/>
      <c r="I424" s="306"/>
      <c r="J424" s="306"/>
      <c r="K424" s="176"/>
      <c r="L424" s="232">
        <f t="shared" si="109"/>
        <v>0</v>
      </c>
      <c r="M424" s="233">
        <f t="shared" si="110"/>
        <v>0</v>
      </c>
      <c r="N424" s="233">
        <f t="shared" si="111"/>
        <v>0</v>
      </c>
      <c r="O424" s="155"/>
      <c r="P424" s="155"/>
      <c r="Q424" s="155"/>
      <c r="R424" s="155"/>
      <c r="S424" s="155"/>
      <c r="T424" s="155"/>
      <c r="U424" s="155"/>
      <c r="V424" s="155"/>
      <c r="W424" s="155"/>
      <c r="X424" s="155"/>
      <c r="Y424" s="155"/>
      <c r="Z424" s="155"/>
      <c r="AA424" s="155"/>
      <c r="AB424" s="155"/>
      <c r="AC424" s="155"/>
      <c r="AD424" s="155"/>
      <c r="AE424" s="155"/>
      <c r="AF424" s="155"/>
      <c r="AG424" s="155"/>
      <c r="AH424" s="155"/>
      <c r="AI424" s="155"/>
      <c r="AJ424" s="155"/>
      <c r="AK424" s="155"/>
      <c r="AL424" s="155"/>
      <c r="AM424" s="155"/>
      <c r="AN424" s="155"/>
      <c r="AO424" s="155"/>
    </row>
    <row r="425" spans="1:41" s="28" customFormat="1" ht="12.4" customHeight="1" outlineLevel="1">
      <c r="A425" s="172">
        <v>207057</v>
      </c>
      <c r="B425" s="259" t="s">
        <v>1153</v>
      </c>
      <c r="C425" s="168" t="s">
        <v>2</v>
      </c>
      <c r="D425" s="163">
        <v>20</v>
      </c>
      <c r="E425" s="356">
        <v>0</v>
      </c>
      <c r="F425" s="161">
        <f t="shared" si="107"/>
        <v>0</v>
      </c>
      <c r="G425" s="161">
        <f t="shared" si="108"/>
        <v>0</v>
      </c>
      <c r="H425" s="306"/>
      <c r="I425" s="306"/>
      <c r="J425" s="306"/>
      <c r="K425" s="176"/>
      <c r="L425" s="232">
        <f t="shared" si="109"/>
        <v>0</v>
      </c>
      <c r="M425" s="233">
        <f t="shared" si="110"/>
        <v>0</v>
      </c>
      <c r="N425" s="233">
        <f t="shared" si="111"/>
        <v>0</v>
      </c>
      <c r="O425" s="155"/>
      <c r="P425" s="155"/>
      <c r="Q425" s="155"/>
      <c r="R425" s="155"/>
      <c r="S425" s="155"/>
      <c r="T425" s="155"/>
      <c r="U425" s="155"/>
      <c r="V425" s="155"/>
      <c r="W425" s="155"/>
      <c r="X425" s="155"/>
      <c r="Y425" s="155"/>
      <c r="Z425" s="155"/>
      <c r="AA425" s="155"/>
      <c r="AB425" s="155"/>
      <c r="AC425" s="155"/>
      <c r="AD425" s="155"/>
      <c r="AE425" s="155"/>
      <c r="AF425" s="155"/>
      <c r="AG425" s="155"/>
      <c r="AH425" s="155"/>
      <c r="AI425" s="155"/>
      <c r="AJ425" s="155"/>
      <c r="AK425" s="155"/>
      <c r="AL425" s="155"/>
      <c r="AM425" s="155"/>
      <c r="AN425" s="155"/>
      <c r="AO425" s="155"/>
    </row>
    <row r="426" spans="1:41" s="28" customFormat="1" ht="12.4" customHeight="1" outlineLevel="1">
      <c r="A426" s="172">
        <v>207058</v>
      </c>
      <c r="B426" s="259" t="s">
        <v>1152</v>
      </c>
      <c r="C426" s="168" t="s">
        <v>2</v>
      </c>
      <c r="D426" s="163">
        <v>20</v>
      </c>
      <c r="E426" s="356">
        <v>0</v>
      </c>
      <c r="F426" s="161">
        <f t="shared" si="107"/>
        <v>0</v>
      </c>
      <c r="G426" s="161">
        <f t="shared" si="108"/>
        <v>0</v>
      </c>
      <c r="H426" s="306"/>
      <c r="I426" s="306"/>
      <c r="J426" s="306"/>
      <c r="K426" s="176"/>
      <c r="L426" s="232">
        <f t="shared" si="109"/>
        <v>0</v>
      </c>
      <c r="M426" s="233">
        <f t="shared" si="110"/>
        <v>0</v>
      </c>
      <c r="N426" s="233">
        <f t="shared" si="111"/>
        <v>0</v>
      </c>
      <c r="O426" s="155"/>
      <c r="P426" s="155"/>
      <c r="Q426" s="155"/>
      <c r="R426" s="155"/>
      <c r="S426" s="155"/>
      <c r="T426" s="155"/>
      <c r="U426" s="155"/>
      <c r="V426" s="155"/>
      <c r="W426" s="155"/>
      <c r="X426" s="155"/>
      <c r="Y426" s="155"/>
      <c r="Z426" s="155"/>
      <c r="AA426" s="155"/>
      <c r="AB426" s="155"/>
      <c r="AC426" s="155"/>
      <c r="AD426" s="155"/>
      <c r="AE426" s="155"/>
      <c r="AF426" s="155"/>
      <c r="AG426" s="155"/>
      <c r="AH426" s="155"/>
      <c r="AI426" s="155"/>
      <c r="AJ426" s="155"/>
      <c r="AK426" s="155"/>
      <c r="AL426" s="155"/>
      <c r="AM426" s="155"/>
      <c r="AN426" s="155"/>
      <c r="AO426" s="155"/>
    </row>
    <row r="427" spans="1:41" s="28" customFormat="1" ht="12.4" customHeight="1" outlineLevel="1">
      <c r="A427" s="172">
        <v>207059</v>
      </c>
      <c r="B427" s="259" t="s">
        <v>1154</v>
      </c>
      <c r="C427" s="168" t="s">
        <v>2</v>
      </c>
      <c r="D427" s="163">
        <v>20</v>
      </c>
      <c r="E427" s="356">
        <v>0</v>
      </c>
      <c r="F427" s="161">
        <f t="shared" si="107"/>
        <v>0</v>
      </c>
      <c r="G427" s="161">
        <f t="shared" si="108"/>
        <v>0</v>
      </c>
      <c r="H427" s="306"/>
      <c r="I427" s="306"/>
      <c r="J427" s="306"/>
      <c r="K427" s="176"/>
      <c r="L427" s="232">
        <f t="shared" si="109"/>
        <v>0</v>
      </c>
      <c r="M427" s="233">
        <f t="shared" si="110"/>
        <v>0</v>
      </c>
      <c r="N427" s="233">
        <f t="shared" si="111"/>
        <v>0</v>
      </c>
      <c r="O427" s="155"/>
      <c r="P427" s="155"/>
      <c r="Q427" s="155"/>
      <c r="R427" s="155"/>
      <c r="S427" s="155"/>
      <c r="T427" s="155"/>
      <c r="U427" s="155"/>
      <c r="V427" s="155"/>
      <c r="W427" s="155"/>
      <c r="X427" s="155"/>
      <c r="Y427" s="155"/>
      <c r="Z427" s="155"/>
      <c r="AA427" s="155"/>
      <c r="AB427" s="155"/>
      <c r="AC427" s="155"/>
      <c r="AD427" s="155"/>
      <c r="AE427" s="155"/>
      <c r="AF427" s="155"/>
      <c r="AG427" s="155"/>
      <c r="AH427" s="155"/>
      <c r="AI427" s="155"/>
      <c r="AJ427" s="155"/>
      <c r="AK427" s="155"/>
      <c r="AL427" s="155"/>
      <c r="AM427" s="155"/>
      <c r="AN427" s="155"/>
      <c r="AO427" s="155"/>
    </row>
    <row r="428" spans="1:41" s="28" customFormat="1" ht="12.4" customHeight="1" outlineLevel="1">
      <c r="A428" s="172">
        <v>207060</v>
      </c>
      <c r="B428" s="259" t="s">
        <v>1155</v>
      </c>
      <c r="C428" s="168" t="s">
        <v>2</v>
      </c>
      <c r="D428" s="163">
        <v>20</v>
      </c>
      <c r="E428" s="356">
        <v>0</v>
      </c>
      <c r="F428" s="161">
        <f t="shared" si="107"/>
        <v>0</v>
      </c>
      <c r="G428" s="161">
        <f t="shared" si="108"/>
        <v>0</v>
      </c>
      <c r="H428" s="306"/>
      <c r="I428" s="306"/>
      <c r="J428" s="306"/>
      <c r="K428" s="176"/>
      <c r="L428" s="232">
        <f t="shared" si="109"/>
        <v>0</v>
      </c>
      <c r="M428" s="233">
        <f t="shared" si="110"/>
        <v>0</v>
      </c>
      <c r="N428" s="233">
        <f t="shared" si="111"/>
        <v>0</v>
      </c>
      <c r="O428" s="155"/>
      <c r="P428" s="155"/>
      <c r="Q428" s="155"/>
      <c r="R428" s="155"/>
      <c r="S428" s="155"/>
      <c r="T428" s="155"/>
      <c r="U428" s="155"/>
      <c r="V428" s="155"/>
      <c r="W428" s="155"/>
      <c r="X428" s="155"/>
      <c r="Y428" s="155"/>
      <c r="Z428" s="155"/>
      <c r="AA428" s="155"/>
      <c r="AB428" s="155"/>
      <c r="AC428" s="155"/>
      <c r="AD428" s="155"/>
      <c r="AE428" s="155"/>
      <c r="AF428" s="155"/>
      <c r="AG428" s="155"/>
      <c r="AH428" s="155"/>
      <c r="AI428" s="155"/>
      <c r="AJ428" s="155"/>
      <c r="AK428" s="155"/>
      <c r="AL428" s="155"/>
      <c r="AM428" s="155"/>
      <c r="AN428" s="155"/>
      <c r="AO428" s="155"/>
    </row>
    <row r="429" spans="1:41" s="28" customFormat="1" ht="12.4" customHeight="1" outlineLevel="1">
      <c r="A429" s="172">
        <v>207061</v>
      </c>
      <c r="B429" s="259" t="s">
        <v>1157</v>
      </c>
      <c r="C429" s="168" t="s">
        <v>2</v>
      </c>
      <c r="D429" s="163">
        <v>20</v>
      </c>
      <c r="E429" s="356">
        <v>0</v>
      </c>
      <c r="F429" s="161">
        <f t="shared" si="107"/>
        <v>0</v>
      </c>
      <c r="G429" s="161">
        <f t="shared" si="108"/>
        <v>0</v>
      </c>
      <c r="H429" s="306"/>
      <c r="I429" s="306"/>
      <c r="J429" s="306"/>
      <c r="K429" s="176"/>
      <c r="L429" s="232">
        <f t="shared" si="109"/>
        <v>0</v>
      </c>
      <c r="M429" s="233">
        <f t="shared" si="110"/>
        <v>0</v>
      </c>
      <c r="N429" s="233">
        <f t="shared" si="111"/>
        <v>0</v>
      </c>
      <c r="O429" s="155"/>
      <c r="P429" s="155"/>
      <c r="Q429" s="155"/>
      <c r="R429" s="155"/>
      <c r="S429" s="155"/>
      <c r="T429" s="155"/>
      <c r="U429" s="155"/>
      <c r="V429" s="155"/>
      <c r="W429" s="155"/>
      <c r="X429" s="155"/>
      <c r="Y429" s="155"/>
      <c r="Z429" s="155"/>
      <c r="AA429" s="155"/>
      <c r="AB429" s="155"/>
      <c r="AC429" s="155"/>
      <c r="AD429" s="155"/>
      <c r="AE429" s="155"/>
      <c r="AF429" s="155"/>
      <c r="AG429" s="155"/>
      <c r="AH429" s="155"/>
      <c r="AI429" s="155"/>
      <c r="AJ429" s="155"/>
      <c r="AK429" s="155"/>
      <c r="AL429" s="155"/>
      <c r="AM429" s="155"/>
      <c r="AN429" s="155"/>
      <c r="AO429" s="155"/>
    </row>
    <row r="430" spans="1:41" s="28" customFormat="1" ht="12.4" customHeight="1" outlineLevel="1">
      <c r="A430" s="172">
        <v>207062</v>
      </c>
      <c r="B430" s="259" t="s">
        <v>1156</v>
      </c>
      <c r="C430" s="168" t="s">
        <v>2</v>
      </c>
      <c r="D430" s="163">
        <v>20</v>
      </c>
      <c r="E430" s="356">
        <v>0</v>
      </c>
      <c r="F430" s="161">
        <f t="shared" si="107"/>
        <v>0</v>
      </c>
      <c r="G430" s="161">
        <f t="shared" si="108"/>
        <v>0</v>
      </c>
      <c r="H430" s="306"/>
      <c r="I430" s="306"/>
      <c r="J430" s="306"/>
      <c r="K430" s="176"/>
      <c r="L430" s="232">
        <f t="shared" si="109"/>
        <v>0</v>
      </c>
      <c r="M430" s="233">
        <f t="shared" si="110"/>
        <v>0</v>
      </c>
      <c r="N430" s="233">
        <f t="shared" si="111"/>
        <v>0</v>
      </c>
      <c r="O430" s="155"/>
      <c r="P430" s="155"/>
      <c r="Q430" s="155"/>
      <c r="R430" s="155"/>
      <c r="S430" s="155"/>
      <c r="T430" s="155"/>
      <c r="U430" s="155"/>
      <c r="V430" s="155"/>
      <c r="W430" s="155"/>
      <c r="X430" s="155"/>
      <c r="Y430" s="155"/>
      <c r="Z430" s="155"/>
      <c r="AA430" s="155"/>
      <c r="AB430" s="155"/>
      <c r="AC430" s="155"/>
      <c r="AD430" s="155"/>
      <c r="AE430" s="155"/>
      <c r="AF430" s="155"/>
      <c r="AG430" s="155"/>
      <c r="AH430" s="155"/>
      <c r="AI430" s="155"/>
      <c r="AJ430" s="155"/>
      <c r="AK430" s="155"/>
      <c r="AL430" s="155"/>
      <c r="AM430" s="155"/>
      <c r="AN430" s="155"/>
      <c r="AO430" s="155"/>
    </row>
    <row r="431" spans="1:41" s="28" customFormat="1" ht="12.4" customHeight="1" outlineLevel="1">
      <c r="A431" s="172">
        <v>207063</v>
      </c>
      <c r="B431" s="259" t="s">
        <v>1158</v>
      </c>
      <c r="C431" s="168" t="s">
        <v>2</v>
      </c>
      <c r="D431" s="163">
        <v>20</v>
      </c>
      <c r="E431" s="356">
        <v>0</v>
      </c>
      <c r="F431" s="161">
        <f t="shared" si="107"/>
        <v>0</v>
      </c>
      <c r="G431" s="161">
        <f t="shared" si="108"/>
        <v>0</v>
      </c>
      <c r="H431" s="306"/>
      <c r="I431" s="306"/>
      <c r="J431" s="306"/>
      <c r="K431" s="176"/>
      <c r="L431" s="232">
        <f t="shared" si="109"/>
        <v>0</v>
      </c>
      <c r="M431" s="233">
        <f t="shared" si="110"/>
        <v>0</v>
      </c>
      <c r="N431" s="233">
        <f t="shared" si="111"/>
        <v>0</v>
      </c>
      <c r="O431" s="155"/>
      <c r="P431" s="155"/>
      <c r="Q431" s="155"/>
      <c r="R431" s="155"/>
      <c r="S431" s="155"/>
      <c r="T431" s="155"/>
      <c r="U431" s="155"/>
      <c r="V431" s="155"/>
      <c r="W431" s="155"/>
      <c r="X431" s="155"/>
      <c r="Y431" s="155"/>
      <c r="Z431" s="155"/>
      <c r="AA431" s="155"/>
      <c r="AB431" s="155"/>
      <c r="AC431" s="155"/>
      <c r="AD431" s="155"/>
      <c r="AE431" s="155"/>
      <c r="AF431" s="155"/>
      <c r="AG431" s="155"/>
      <c r="AH431" s="155"/>
      <c r="AI431" s="155"/>
      <c r="AJ431" s="155"/>
      <c r="AK431" s="155"/>
      <c r="AL431" s="155"/>
      <c r="AM431" s="155"/>
      <c r="AN431" s="155"/>
      <c r="AO431" s="155"/>
    </row>
    <row r="432" spans="1:41" s="28" customFormat="1" ht="12.4" customHeight="1" outlineLevel="1">
      <c r="A432" s="172">
        <v>207064</v>
      </c>
      <c r="B432" s="259" t="s">
        <v>1160</v>
      </c>
      <c r="C432" s="168" t="s">
        <v>2</v>
      </c>
      <c r="D432" s="163">
        <v>20</v>
      </c>
      <c r="E432" s="356">
        <v>0</v>
      </c>
      <c r="F432" s="161">
        <f t="shared" si="107"/>
        <v>0</v>
      </c>
      <c r="G432" s="161">
        <f t="shared" si="108"/>
        <v>0</v>
      </c>
      <c r="H432" s="306"/>
      <c r="I432" s="306"/>
      <c r="J432" s="306"/>
      <c r="K432" s="176"/>
      <c r="L432" s="232">
        <f t="shared" si="109"/>
        <v>0</v>
      </c>
      <c r="M432" s="233">
        <f t="shared" si="110"/>
        <v>0</v>
      </c>
      <c r="N432" s="233">
        <f t="shared" si="111"/>
        <v>0</v>
      </c>
      <c r="O432" s="155"/>
      <c r="P432" s="155"/>
      <c r="Q432" s="155"/>
      <c r="R432" s="155"/>
      <c r="S432" s="155"/>
      <c r="T432" s="155"/>
      <c r="U432" s="155"/>
      <c r="V432" s="155"/>
      <c r="W432" s="155"/>
      <c r="X432" s="155"/>
      <c r="Y432" s="155"/>
      <c r="Z432" s="155"/>
      <c r="AA432" s="155"/>
      <c r="AB432" s="155"/>
      <c r="AC432" s="155"/>
      <c r="AD432" s="155"/>
      <c r="AE432" s="155"/>
      <c r="AF432" s="155"/>
      <c r="AG432" s="155"/>
      <c r="AH432" s="155"/>
      <c r="AI432" s="155"/>
      <c r="AJ432" s="155"/>
      <c r="AK432" s="155"/>
      <c r="AL432" s="155"/>
      <c r="AM432" s="155"/>
      <c r="AN432" s="155"/>
      <c r="AO432" s="155"/>
    </row>
    <row r="433" spans="1:256" s="28" customFormat="1" ht="12.4" customHeight="1" outlineLevel="1">
      <c r="A433" s="172">
        <v>207065</v>
      </c>
      <c r="B433" s="259" t="s">
        <v>1159</v>
      </c>
      <c r="C433" s="168" t="s">
        <v>2</v>
      </c>
      <c r="D433" s="163">
        <v>20</v>
      </c>
      <c r="E433" s="356">
        <v>0</v>
      </c>
      <c r="F433" s="161">
        <f t="shared" si="107"/>
        <v>0</v>
      </c>
      <c r="G433" s="161">
        <f t="shared" si="108"/>
        <v>0</v>
      </c>
      <c r="H433" s="306"/>
      <c r="I433" s="306"/>
      <c r="J433" s="306"/>
      <c r="K433" s="176"/>
      <c r="L433" s="232">
        <f t="shared" si="109"/>
        <v>0</v>
      </c>
      <c r="M433" s="233">
        <f t="shared" si="110"/>
        <v>0</v>
      </c>
      <c r="N433" s="233">
        <f t="shared" si="111"/>
        <v>0</v>
      </c>
      <c r="O433" s="155"/>
      <c r="P433" s="155"/>
      <c r="Q433" s="155"/>
      <c r="R433" s="155"/>
      <c r="S433" s="155"/>
      <c r="T433" s="155"/>
      <c r="U433" s="155"/>
      <c r="V433" s="155"/>
      <c r="W433" s="155"/>
      <c r="X433" s="155"/>
      <c r="Y433" s="155"/>
      <c r="Z433" s="155"/>
      <c r="AA433" s="155"/>
      <c r="AB433" s="155"/>
      <c r="AC433" s="155"/>
      <c r="AD433" s="155"/>
      <c r="AE433" s="155"/>
      <c r="AF433" s="155"/>
      <c r="AG433" s="155"/>
      <c r="AH433" s="155"/>
      <c r="AI433" s="155"/>
      <c r="AJ433" s="155"/>
      <c r="AK433" s="155"/>
      <c r="AL433" s="155"/>
      <c r="AM433" s="155"/>
      <c r="AN433" s="155"/>
      <c r="AO433" s="155"/>
      <c r="AP433" s="256"/>
      <c r="AQ433" s="256"/>
      <c r="AR433" s="256"/>
      <c r="AS433" s="256"/>
      <c r="AT433" s="256"/>
      <c r="AU433" s="256"/>
      <c r="AV433" s="256"/>
      <c r="AW433" s="256"/>
      <c r="AX433" s="256"/>
      <c r="AY433" s="256"/>
      <c r="AZ433" s="256"/>
      <c r="BA433" s="256"/>
      <c r="BB433" s="256"/>
      <c r="BC433" s="256"/>
      <c r="BD433" s="256"/>
      <c r="BE433" s="256"/>
      <c r="BF433" s="256"/>
      <c r="BG433" s="256"/>
      <c r="BH433" s="256"/>
      <c r="BI433" s="256"/>
      <c r="BJ433" s="256"/>
      <c r="BK433" s="256"/>
      <c r="BL433" s="256"/>
      <c r="BM433" s="256"/>
      <c r="BN433" s="256"/>
      <c r="BO433" s="256"/>
      <c r="BP433" s="256"/>
      <c r="BQ433" s="256"/>
      <c r="BR433" s="256"/>
      <c r="BS433" s="256"/>
      <c r="BT433" s="256"/>
      <c r="BU433" s="256"/>
      <c r="BV433" s="256"/>
      <c r="BW433" s="256"/>
      <c r="BX433" s="256"/>
      <c r="BY433" s="256"/>
      <c r="BZ433" s="256"/>
      <c r="CA433" s="256"/>
      <c r="CB433" s="256"/>
      <c r="CC433" s="256"/>
      <c r="CD433" s="256"/>
      <c r="CE433" s="256"/>
      <c r="CF433" s="256"/>
      <c r="CG433" s="256"/>
      <c r="CH433" s="256"/>
      <c r="CI433" s="256"/>
      <c r="CJ433" s="256"/>
      <c r="CK433" s="256"/>
      <c r="CL433" s="256"/>
      <c r="CM433" s="256"/>
      <c r="CN433" s="256"/>
      <c r="CO433" s="256"/>
      <c r="CP433" s="256"/>
      <c r="CQ433" s="256"/>
      <c r="CR433" s="256"/>
      <c r="CS433" s="256"/>
      <c r="CT433" s="256"/>
      <c r="CU433" s="256"/>
      <c r="CV433" s="256"/>
      <c r="CW433" s="256"/>
      <c r="CX433" s="256"/>
      <c r="CY433" s="256"/>
      <c r="CZ433" s="256"/>
      <c r="DA433" s="256"/>
      <c r="DB433" s="256"/>
      <c r="DC433" s="256"/>
      <c r="DD433" s="256"/>
      <c r="DE433" s="256"/>
      <c r="DF433" s="256"/>
      <c r="DG433" s="256"/>
      <c r="DH433" s="256"/>
      <c r="DI433" s="256"/>
      <c r="DJ433" s="256"/>
      <c r="DK433" s="256"/>
      <c r="DL433" s="256"/>
      <c r="DM433" s="256"/>
      <c r="DN433" s="256"/>
      <c r="DO433" s="256"/>
      <c r="DP433" s="256"/>
      <c r="DQ433" s="256"/>
      <c r="DR433" s="256"/>
      <c r="DS433" s="256"/>
      <c r="DT433" s="256"/>
      <c r="DU433" s="256"/>
      <c r="DV433" s="256"/>
      <c r="DW433" s="256"/>
      <c r="DX433" s="256"/>
      <c r="DY433" s="256"/>
      <c r="DZ433" s="256"/>
      <c r="EA433" s="256"/>
      <c r="EB433" s="256"/>
      <c r="EC433" s="256"/>
      <c r="ED433" s="256"/>
      <c r="EE433" s="256"/>
      <c r="EF433" s="256"/>
      <c r="EG433" s="256"/>
      <c r="EH433" s="256"/>
      <c r="EI433" s="256"/>
      <c r="EJ433" s="256"/>
      <c r="EK433" s="256"/>
      <c r="EL433" s="256"/>
      <c r="EM433" s="256"/>
      <c r="EN433" s="256"/>
      <c r="EO433" s="256"/>
      <c r="EP433" s="256"/>
      <c r="EQ433" s="256"/>
      <c r="ER433" s="256"/>
      <c r="ES433" s="256"/>
      <c r="ET433" s="256"/>
      <c r="EU433" s="256"/>
      <c r="EV433" s="256"/>
      <c r="EW433" s="256"/>
      <c r="EX433" s="256"/>
      <c r="EY433" s="256"/>
      <c r="EZ433" s="256"/>
      <c r="FA433" s="256"/>
      <c r="FB433" s="256"/>
      <c r="FC433" s="256"/>
      <c r="FD433" s="256"/>
      <c r="FE433" s="256"/>
      <c r="FF433" s="256"/>
      <c r="FG433" s="256"/>
      <c r="FH433" s="256"/>
      <c r="FI433" s="256"/>
      <c r="FJ433" s="256"/>
      <c r="FK433" s="256"/>
      <c r="FL433" s="256"/>
      <c r="FM433" s="256"/>
      <c r="FN433" s="256"/>
      <c r="FO433" s="256"/>
      <c r="FP433" s="256"/>
      <c r="FQ433" s="256"/>
      <c r="FR433" s="256"/>
      <c r="FS433" s="256"/>
      <c r="FT433" s="256"/>
      <c r="FU433" s="256"/>
      <c r="FV433" s="256"/>
      <c r="FW433" s="256"/>
      <c r="FX433" s="256"/>
      <c r="FY433" s="256"/>
      <c r="FZ433" s="256"/>
      <c r="GA433" s="256"/>
      <c r="GB433" s="256"/>
      <c r="GC433" s="256"/>
      <c r="GD433" s="256"/>
      <c r="GE433" s="256"/>
      <c r="GF433" s="256"/>
      <c r="GG433" s="256"/>
      <c r="GH433" s="256"/>
      <c r="GI433" s="256"/>
      <c r="GJ433" s="256"/>
      <c r="GK433" s="256"/>
      <c r="GL433" s="256"/>
      <c r="GM433" s="256"/>
      <c r="GN433" s="256"/>
      <c r="GO433" s="256"/>
      <c r="GP433" s="256"/>
      <c r="GQ433" s="256"/>
      <c r="GR433" s="256"/>
      <c r="GS433" s="256"/>
      <c r="GT433" s="256"/>
      <c r="GU433" s="256"/>
      <c r="GV433" s="256"/>
      <c r="GW433" s="256"/>
      <c r="GX433" s="256"/>
      <c r="GY433" s="256"/>
      <c r="GZ433" s="256"/>
      <c r="HA433" s="256"/>
      <c r="HB433" s="256"/>
      <c r="HC433" s="256"/>
      <c r="HD433" s="256"/>
      <c r="HE433" s="256"/>
      <c r="HF433" s="256"/>
      <c r="HG433" s="256"/>
      <c r="HH433" s="256"/>
      <c r="HI433" s="256"/>
      <c r="HJ433" s="256"/>
      <c r="HK433" s="256"/>
      <c r="HL433" s="256"/>
      <c r="HM433" s="256"/>
      <c r="HN433" s="256"/>
      <c r="HO433" s="256"/>
      <c r="HP433" s="256"/>
      <c r="HQ433" s="256"/>
      <c r="HR433" s="256"/>
      <c r="HS433" s="256"/>
      <c r="HT433" s="256"/>
      <c r="HU433" s="256"/>
      <c r="HV433" s="256"/>
      <c r="HW433" s="256"/>
      <c r="HX433" s="256"/>
      <c r="HY433" s="256"/>
      <c r="HZ433" s="256"/>
      <c r="IA433" s="256"/>
      <c r="IB433" s="256"/>
      <c r="IC433" s="256"/>
      <c r="ID433" s="256"/>
      <c r="IE433" s="256"/>
      <c r="IF433" s="256"/>
      <c r="IG433" s="256"/>
      <c r="IH433" s="256"/>
      <c r="II433" s="256"/>
      <c r="IJ433" s="256"/>
      <c r="IK433" s="256"/>
      <c r="IL433" s="256"/>
      <c r="IM433" s="256"/>
      <c r="IN433" s="256"/>
      <c r="IO433" s="256"/>
      <c r="IP433" s="256"/>
      <c r="IQ433" s="256"/>
      <c r="IR433" s="256"/>
      <c r="IS433" s="256"/>
      <c r="IT433" s="256"/>
      <c r="IU433" s="256"/>
      <c r="IV433" s="256"/>
    </row>
    <row r="434" spans="1:256" s="28" customFormat="1" ht="12.4" customHeight="1" outlineLevel="1">
      <c r="A434" s="172">
        <v>207066</v>
      </c>
      <c r="B434" s="259" t="s">
        <v>1161</v>
      </c>
      <c r="C434" s="168" t="s">
        <v>2</v>
      </c>
      <c r="D434" s="163">
        <v>20</v>
      </c>
      <c r="E434" s="356">
        <v>0</v>
      </c>
      <c r="F434" s="161">
        <f t="shared" si="107"/>
        <v>0</v>
      </c>
      <c r="G434" s="161">
        <f t="shared" si="108"/>
        <v>0</v>
      </c>
      <c r="H434" s="306"/>
      <c r="I434" s="306"/>
      <c r="J434" s="306"/>
      <c r="K434" s="176"/>
      <c r="L434" s="232">
        <f t="shared" si="109"/>
        <v>0</v>
      </c>
      <c r="M434" s="233">
        <f t="shared" si="110"/>
        <v>0</v>
      </c>
      <c r="N434" s="233">
        <f t="shared" si="111"/>
        <v>0</v>
      </c>
      <c r="O434" s="155"/>
      <c r="P434" s="155"/>
      <c r="Q434" s="155"/>
      <c r="R434" s="155"/>
      <c r="S434" s="155"/>
      <c r="T434" s="155"/>
      <c r="U434" s="155"/>
      <c r="V434" s="155"/>
      <c r="W434" s="155"/>
      <c r="X434" s="155"/>
      <c r="Y434" s="155"/>
      <c r="Z434" s="155"/>
      <c r="AA434" s="155"/>
      <c r="AB434" s="155"/>
      <c r="AC434" s="155"/>
      <c r="AD434" s="155"/>
      <c r="AE434" s="155"/>
      <c r="AF434" s="155"/>
      <c r="AG434" s="155"/>
      <c r="AH434" s="155"/>
      <c r="AI434" s="155"/>
      <c r="AJ434" s="155"/>
      <c r="AK434" s="155"/>
      <c r="AL434" s="155"/>
      <c r="AM434" s="155"/>
      <c r="AN434" s="155"/>
      <c r="AO434" s="155"/>
    </row>
    <row r="435" spans="1:256" s="28" customFormat="1" ht="12.4" customHeight="1" outlineLevel="1">
      <c r="A435" s="172">
        <v>207067</v>
      </c>
      <c r="B435" s="259" t="s">
        <v>1163</v>
      </c>
      <c r="C435" s="168" t="s">
        <v>2</v>
      </c>
      <c r="D435" s="163">
        <v>20</v>
      </c>
      <c r="E435" s="356">
        <v>0</v>
      </c>
      <c r="F435" s="161">
        <f t="shared" si="107"/>
        <v>0</v>
      </c>
      <c r="G435" s="161">
        <f t="shared" si="108"/>
        <v>0</v>
      </c>
      <c r="H435" s="306"/>
      <c r="I435" s="306"/>
      <c r="J435" s="306"/>
      <c r="K435" s="176"/>
      <c r="L435" s="232">
        <f t="shared" si="109"/>
        <v>0</v>
      </c>
      <c r="M435" s="233">
        <f t="shared" si="110"/>
        <v>0</v>
      </c>
      <c r="N435" s="233">
        <f t="shared" si="111"/>
        <v>0</v>
      </c>
      <c r="O435" s="155"/>
      <c r="P435" s="155"/>
      <c r="Q435" s="155"/>
      <c r="R435" s="155"/>
      <c r="S435" s="155"/>
      <c r="T435" s="155"/>
      <c r="U435" s="155"/>
      <c r="V435" s="155"/>
      <c r="W435" s="155"/>
      <c r="X435" s="155"/>
      <c r="Y435" s="155"/>
      <c r="Z435" s="155"/>
      <c r="AA435" s="155"/>
      <c r="AB435" s="155"/>
      <c r="AC435" s="155"/>
      <c r="AD435" s="155"/>
      <c r="AE435" s="155"/>
      <c r="AF435" s="155"/>
      <c r="AG435" s="155"/>
      <c r="AH435" s="155"/>
      <c r="AI435" s="155"/>
      <c r="AJ435" s="155"/>
      <c r="AK435" s="155"/>
      <c r="AL435" s="155"/>
      <c r="AM435" s="155"/>
      <c r="AN435" s="155"/>
      <c r="AO435" s="155"/>
    </row>
    <row r="436" spans="1:256" s="28" customFormat="1" ht="12.4" customHeight="1" outlineLevel="1">
      <c r="A436" s="172">
        <v>207068</v>
      </c>
      <c r="B436" s="259" t="s">
        <v>1162</v>
      </c>
      <c r="C436" s="168" t="s">
        <v>2</v>
      </c>
      <c r="D436" s="163">
        <v>20</v>
      </c>
      <c r="E436" s="356">
        <v>0</v>
      </c>
      <c r="F436" s="161">
        <f t="shared" si="107"/>
        <v>0</v>
      </c>
      <c r="G436" s="161">
        <f t="shared" si="108"/>
        <v>0</v>
      </c>
      <c r="H436" s="306"/>
      <c r="I436" s="306"/>
      <c r="J436" s="306"/>
      <c r="K436" s="176"/>
      <c r="L436" s="232">
        <f t="shared" si="109"/>
        <v>0</v>
      </c>
      <c r="M436" s="233">
        <f t="shared" si="110"/>
        <v>0</v>
      </c>
      <c r="N436" s="233">
        <f t="shared" si="111"/>
        <v>0</v>
      </c>
      <c r="O436" s="155"/>
      <c r="P436" s="155"/>
      <c r="Q436" s="155"/>
      <c r="R436" s="155"/>
      <c r="S436" s="155"/>
      <c r="T436" s="155"/>
      <c r="U436" s="155"/>
      <c r="V436" s="155"/>
      <c r="W436" s="155"/>
      <c r="X436" s="155"/>
      <c r="Y436" s="155"/>
      <c r="Z436" s="155"/>
      <c r="AA436" s="155"/>
      <c r="AB436" s="155"/>
      <c r="AC436" s="155"/>
      <c r="AD436" s="155"/>
      <c r="AE436" s="155"/>
      <c r="AF436" s="155"/>
      <c r="AG436" s="155"/>
      <c r="AH436" s="155"/>
      <c r="AI436" s="155"/>
      <c r="AJ436" s="155"/>
      <c r="AK436" s="155"/>
      <c r="AL436" s="155"/>
      <c r="AM436" s="155"/>
      <c r="AN436" s="155"/>
      <c r="AO436" s="155"/>
    </row>
    <row r="437" spans="1:256" s="28" customFormat="1" ht="12.4" customHeight="1" outlineLevel="1">
      <c r="A437" s="172">
        <v>207069</v>
      </c>
      <c r="B437" s="259" t="s">
        <v>1164</v>
      </c>
      <c r="C437" s="168" t="s">
        <v>2</v>
      </c>
      <c r="D437" s="163">
        <v>20</v>
      </c>
      <c r="E437" s="356">
        <v>0</v>
      </c>
      <c r="F437" s="161">
        <f t="shared" si="107"/>
        <v>0</v>
      </c>
      <c r="G437" s="161">
        <f t="shared" si="108"/>
        <v>0</v>
      </c>
      <c r="H437" s="306"/>
      <c r="I437" s="306"/>
      <c r="J437" s="306"/>
      <c r="K437" s="176"/>
      <c r="L437" s="232">
        <f t="shared" si="109"/>
        <v>0</v>
      </c>
      <c r="M437" s="233">
        <f t="shared" si="110"/>
        <v>0</v>
      </c>
      <c r="N437" s="233">
        <f t="shared" si="111"/>
        <v>0</v>
      </c>
      <c r="O437" s="155"/>
      <c r="P437" s="155"/>
      <c r="Q437" s="155"/>
      <c r="R437" s="155"/>
      <c r="S437" s="155"/>
      <c r="T437" s="155"/>
      <c r="U437" s="155"/>
      <c r="V437" s="155"/>
      <c r="W437" s="155"/>
      <c r="X437" s="155"/>
      <c r="Y437" s="155"/>
      <c r="Z437" s="155"/>
      <c r="AA437" s="155"/>
      <c r="AB437" s="155"/>
      <c r="AC437" s="155"/>
      <c r="AD437" s="155"/>
      <c r="AE437" s="155"/>
      <c r="AF437" s="155"/>
      <c r="AG437" s="155"/>
      <c r="AH437" s="155"/>
      <c r="AI437" s="155"/>
      <c r="AJ437" s="155"/>
      <c r="AK437" s="155"/>
      <c r="AL437" s="155"/>
      <c r="AM437" s="155"/>
      <c r="AN437" s="155"/>
      <c r="AO437" s="155"/>
    </row>
    <row r="438" spans="1:256" s="28" customFormat="1" ht="12.4" customHeight="1" outlineLevel="1" thickBot="1">
      <c r="A438" s="172">
        <v>207070</v>
      </c>
      <c r="B438" s="259" t="s">
        <v>1165</v>
      </c>
      <c r="C438" s="168" t="s">
        <v>2</v>
      </c>
      <c r="D438" s="163">
        <v>20</v>
      </c>
      <c r="E438" s="356">
        <v>0</v>
      </c>
      <c r="F438" s="161">
        <f t="shared" si="107"/>
        <v>0</v>
      </c>
      <c r="G438" s="161">
        <f t="shared" si="108"/>
        <v>0</v>
      </c>
      <c r="H438" s="306"/>
      <c r="I438" s="306"/>
      <c r="J438" s="306"/>
      <c r="K438" s="17"/>
      <c r="L438" s="232">
        <f t="shared" si="109"/>
        <v>0</v>
      </c>
      <c r="M438" s="233">
        <f t="shared" si="110"/>
        <v>0</v>
      </c>
      <c r="N438" s="233">
        <f t="shared" si="111"/>
        <v>0</v>
      </c>
      <c r="O438" s="155"/>
      <c r="P438" s="155"/>
      <c r="Q438" s="155"/>
      <c r="R438" s="155"/>
      <c r="S438" s="155"/>
      <c r="T438" s="155"/>
      <c r="U438" s="155"/>
      <c r="V438" s="155"/>
      <c r="W438" s="155"/>
      <c r="X438" s="155"/>
      <c r="Y438" s="155"/>
      <c r="Z438" s="155"/>
      <c r="AA438" s="155"/>
      <c r="AB438" s="155"/>
      <c r="AC438" s="155"/>
      <c r="AD438" s="155"/>
      <c r="AE438" s="155"/>
      <c r="AF438" s="155"/>
      <c r="AG438" s="155"/>
      <c r="AH438" s="155"/>
      <c r="AI438" s="155"/>
      <c r="AJ438" s="155"/>
      <c r="AK438" s="155"/>
      <c r="AL438" s="155"/>
      <c r="AM438" s="155"/>
      <c r="AN438" s="155"/>
      <c r="AO438" s="155"/>
    </row>
    <row r="439" spans="1:256" s="28" customFormat="1" ht="12.4" customHeight="1" outlineLevel="1" thickBot="1">
      <c r="A439" s="523" t="s">
        <v>1115</v>
      </c>
      <c r="B439" s="523"/>
      <c r="C439" s="523"/>
      <c r="D439" s="523"/>
      <c r="E439" s="523"/>
      <c r="F439" s="523"/>
      <c r="G439" s="523"/>
      <c r="H439" s="305"/>
      <c r="I439" s="305"/>
      <c r="J439" s="305"/>
      <c r="K439" s="222"/>
      <c r="L439" s="304"/>
      <c r="M439" s="63"/>
      <c r="N439" s="63"/>
      <c r="O439" s="155"/>
      <c r="P439" s="155"/>
      <c r="Q439" s="155"/>
      <c r="R439" s="155"/>
      <c r="S439" s="155"/>
      <c r="T439" s="155"/>
      <c r="U439" s="155"/>
      <c r="V439" s="155"/>
      <c r="W439" s="155"/>
      <c r="X439" s="155"/>
      <c r="Y439" s="155"/>
      <c r="Z439" s="155"/>
      <c r="AA439" s="155"/>
      <c r="AB439" s="155"/>
      <c r="AC439" s="155"/>
      <c r="AD439" s="155"/>
      <c r="AE439" s="155"/>
      <c r="AF439" s="155"/>
      <c r="AG439" s="155"/>
      <c r="AH439" s="155"/>
      <c r="AI439" s="155"/>
      <c r="AJ439" s="155"/>
      <c r="AK439" s="155"/>
      <c r="AL439" s="155"/>
      <c r="AM439" s="155"/>
      <c r="AN439" s="155"/>
      <c r="AO439" s="155"/>
    </row>
    <row r="440" spans="1:256" s="28" customFormat="1" ht="12.4" customHeight="1" outlineLevel="1">
      <c r="A440" s="172">
        <v>207071</v>
      </c>
      <c r="B440" s="259" t="s">
        <v>1116</v>
      </c>
      <c r="C440" s="168" t="s">
        <v>2</v>
      </c>
      <c r="D440" s="163">
        <v>10</v>
      </c>
      <c r="E440" s="357">
        <v>0</v>
      </c>
      <c r="F440" s="161">
        <f>E440/1.031</f>
        <v>0</v>
      </c>
      <c r="G440" s="161">
        <f>F440/1.0204</f>
        <v>0</v>
      </c>
      <c r="H440" s="230"/>
      <c r="I440" s="230"/>
      <c r="J440" s="231"/>
      <c r="K440" s="175"/>
      <c r="L440" s="232">
        <f>K440*E440</f>
        <v>0</v>
      </c>
      <c r="M440" s="233">
        <f>IF($L$8&gt;=30000,K440*F440,0)</f>
        <v>0</v>
      </c>
      <c r="N440" s="233">
        <f>IF($L$8&gt;=100000,K440*G440,0)</f>
        <v>0</v>
      </c>
      <c r="O440" s="155"/>
      <c r="P440" s="155"/>
      <c r="Q440" s="155"/>
      <c r="R440" s="155"/>
      <c r="S440" s="155"/>
      <c r="T440" s="155"/>
      <c r="U440" s="155"/>
      <c r="V440" s="155"/>
      <c r="W440" s="155"/>
      <c r="X440" s="155"/>
      <c r="Y440" s="155"/>
      <c r="Z440" s="155"/>
      <c r="AA440" s="155"/>
      <c r="AB440" s="155"/>
      <c r="AC440" s="155"/>
      <c r="AD440" s="155"/>
      <c r="AE440" s="155"/>
      <c r="AF440" s="155"/>
      <c r="AG440" s="155"/>
      <c r="AH440" s="155"/>
      <c r="AI440" s="155"/>
      <c r="AJ440" s="155"/>
      <c r="AK440" s="155"/>
      <c r="AL440" s="155"/>
      <c r="AM440" s="155"/>
      <c r="AN440" s="155"/>
      <c r="AO440" s="155"/>
    </row>
    <row r="441" spans="1:256" s="28" customFormat="1" ht="12.4" customHeight="1" outlineLevel="1">
      <c r="A441" s="172">
        <v>207072</v>
      </c>
      <c r="B441" s="259" t="s">
        <v>1171</v>
      </c>
      <c r="C441" s="168" t="s">
        <v>2</v>
      </c>
      <c r="D441" s="163">
        <v>10</v>
      </c>
      <c r="E441" s="357">
        <v>0</v>
      </c>
      <c r="F441" s="161">
        <f>E441/1.031</f>
        <v>0</v>
      </c>
      <c r="G441" s="161">
        <f>F441/1.0204</f>
        <v>0</v>
      </c>
      <c r="H441" s="230"/>
      <c r="I441" s="230"/>
      <c r="J441" s="231"/>
      <c r="K441" s="16"/>
      <c r="L441" s="232">
        <f t="shared" ref="L441:L504" si="112">K441*E441</f>
        <v>0</v>
      </c>
      <c r="M441" s="233">
        <f t="shared" ref="M441:M504" si="113">IF($L$8&gt;=30000,K441*F441,0)</f>
        <v>0</v>
      </c>
      <c r="N441" s="233">
        <f t="shared" ref="N441:N504" si="114">IF($L$8&gt;=100000,K441*G441,0)</f>
        <v>0</v>
      </c>
      <c r="O441" s="155"/>
      <c r="P441" s="155"/>
      <c r="Q441" s="155"/>
      <c r="R441" s="155"/>
      <c r="S441" s="155"/>
      <c r="T441" s="155"/>
      <c r="U441" s="155"/>
      <c r="V441" s="155"/>
      <c r="W441" s="155"/>
      <c r="X441" s="155"/>
      <c r="Y441" s="155"/>
      <c r="Z441" s="155"/>
      <c r="AA441" s="155"/>
      <c r="AB441" s="155"/>
      <c r="AC441" s="155"/>
      <c r="AD441" s="155"/>
      <c r="AE441" s="155"/>
      <c r="AF441" s="155"/>
      <c r="AG441" s="155"/>
      <c r="AH441" s="155"/>
      <c r="AI441" s="155"/>
      <c r="AJ441" s="155"/>
      <c r="AK441" s="155"/>
      <c r="AL441" s="155"/>
      <c r="AM441" s="155"/>
      <c r="AN441" s="155"/>
      <c r="AO441" s="155"/>
    </row>
    <row r="442" spans="1:256" s="28" customFormat="1" ht="12.4" customHeight="1" outlineLevel="1">
      <c r="A442" s="172">
        <v>207073</v>
      </c>
      <c r="B442" s="259" t="s">
        <v>1172</v>
      </c>
      <c r="C442" s="168" t="s">
        <v>2</v>
      </c>
      <c r="D442" s="163">
        <v>10</v>
      </c>
      <c r="E442" s="357">
        <v>0</v>
      </c>
      <c r="F442" s="161">
        <f>E442/1.031</f>
        <v>0</v>
      </c>
      <c r="G442" s="161">
        <f>F442/1.0204</f>
        <v>0</v>
      </c>
      <c r="H442" s="230"/>
      <c r="I442" s="230"/>
      <c r="J442" s="231"/>
      <c r="K442" s="16"/>
      <c r="L442" s="232">
        <f t="shared" si="112"/>
        <v>0</v>
      </c>
      <c r="M442" s="233">
        <f t="shared" si="113"/>
        <v>0</v>
      </c>
      <c r="N442" s="233">
        <f t="shared" si="114"/>
        <v>0</v>
      </c>
      <c r="O442" s="155"/>
      <c r="P442" s="155"/>
      <c r="Q442" s="155"/>
      <c r="R442" s="155"/>
      <c r="S442" s="155"/>
      <c r="T442" s="155"/>
      <c r="U442" s="155"/>
      <c r="V442" s="155"/>
      <c r="W442" s="155"/>
      <c r="X442" s="155"/>
      <c r="Y442" s="155"/>
      <c r="Z442" s="155"/>
      <c r="AA442" s="155"/>
      <c r="AB442" s="155"/>
      <c r="AC442" s="155"/>
      <c r="AD442" s="155"/>
      <c r="AE442" s="155"/>
      <c r="AF442" s="155"/>
      <c r="AG442" s="155"/>
      <c r="AH442" s="155"/>
      <c r="AI442" s="155"/>
      <c r="AJ442" s="155"/>
      <c r="AK442" s="155"/>
      <c r="AL442" s="155"/>
      <c r="AM442" s="155"/>
      <c r="AN442" s="155"/>
      <c r="AO442" s="155"/>
    </row>
    <row r="443" spans="1:256" s="28" customFormat="1" ht="12.4" customHeight="1" outlineLevel="1">
      <c r="A443" s="172">
        <v>207074</v>
      </c>
      <c r="B443" s="259" t="s">
        <v>1173</v>
      </c>
      <c r="C443" s="168" t="s">
        <v>2</v>
      </c>
      <c r="D443" s="163">
        <v>10</v>
      </c>
      <c r="E443" s="357">
        <v>0</v>
      </c>
      <c r="F443" s="161">
        <f>E443/1.031</f>
        <v>0</v>
      </c>
      <c r="G443" s="161">
        <f>F443/1.0204</f>
        <v>0</v>
      </c>
      <c r="H443" s="230"/>
      <c r="I443" s="230"/>
      <c r="J443" s="231"/>
      <c r="K443" s="16"/>
      <c r="L443" s="232">
        <f t="shared" si="112"/>
        <v>0</v>
      </c>
      <c r="M443" s="233">
        <f t="shared" si="113"/>
        <v>0</v>
      </c>
      <c r="N443" s="233">
        <f t="shared" si="114"/>
        <v>0</v>
      </c>
      <c r="O443" s="155"/>
      <c r="P443" s="155"/>
      <c r="Q443" s="155"/>
      <c r="R443" s="155"/>
      <c r="S443" s="155"/>
      <c r="T443" s="155"/>
      <c r="U443" s="155"/>
      <c r="V443" s="155"/>
      <c r="W443" s="155"/>
      <c r="X443" s="155"/>
      <c r="Y443" s="155"/>
      <c r="Z443" s="155"/>
      <c r="AA443" s="155"/>
      <c r="AB443" s="155"/>
      <c r="AC443" s="155"/>
      <c r="AD443" s="155"/>
      <c r="AE443" s="155"/>
      <c r="AF443" s="155"/>
      <c r="AG443" s="155"/>
      <c r="AH443" s="155"/>
      <c r="AI443" s="155"/>
      <c r="AJ443" s="155"/>
      <c r="AK443" s="155"/>
      <c r="AL443" s="155"/>
      <c r="AM443" s="155"/>
      <c r="AN443" s="155"/>
      <c r="AO443" s="155"/>
    </row>
    <row r="444" spans="1:256" s="28" customFormat="1" ht="12.4" customHeight="1" outlineLevel="1">
      <c r="A444" s="172">
        <v>207075</v>
      </c>
      <c r="B444" s="259" t="s">
        <v>1174</v>
      </c>
      <c r="C444" s="168" t="s">
        <v>2</v>
      </c>
      <c r="D444" s="163">
        <v>10</v>
      </c>
      <c r="E444" s="357">
        <v>0</v>
      </c>
      <c r="F444" s="161">
        <f>E444/1.031</f>
        <v>0</v>
      </c>
      <c r="G444" s="161">
        <f>F444/1.0204</f>
        <v>0</v>
      </c>
      <c r="H444" s="230"/>
      <c r="I444" s="230"/>
      <c r="J444" s="231"/>
      <c r="K444" s="16"/>
      <c r="L444" s="232">
        <f t="shared" si="112"/>
        <v>0</v>
      </c>
      <c r="M444" s="233">
        <f t="shared" si="113"/>
        <v>0</v>
      </c>
      <c r="N444" s="233">
        <f t="shared" si="114"/>
        <v>0</v>
      </c>
      <c r="O444" s="155"/>
      <c r="P444" s="155"/>
      <c r="Q444" s="155"/>
      <c r="R444" s="155"/>
      <c r="S444" s="155"/>
      <c r="T444" s="155"/>
      <c r="U444" s="155"/>
      <c r="V444" s="155"/>
      <c r="W444" s="155"/>
      <c r="X444" s="155"/>
      <c r="Y444" s="155"/>
      <c r="Z444" s="155"/>
      <c r="AA444" s="155"/>
      <c r="AB444" s="155"/>
      <c r="AC444" s="155"/>
      <c r="AD444" s="155"/>
      <c r="AE444" s="155"/>
      <c r="AF444" s="155"/>
      <c r="AG444" s="155"/>
      <c r="AH444" s="155"/>
      <c r="AI444" s="155"/>
      <c r="AJ444" s="155"/>
      <c r="AK444" s="155"/>
      <c r="AL444" s="155"/>
      <c r="AM444" s="155"/>
      <c r="AN444" s="155"/>
      <c r="AO444" s="155"/>
    </row>
    <row r="445" spans="1:256" s="28" customFormat="1" ht="12.4" customHeight="1" outlineLevel="1">
      <c r="A445" s="172">
        <v>207076</v>
      </c>
      <c r="B445" s="259" t="s">
        <v>1175</v>
      </c>
      <c r="C445" s="168" t="s">
        <v>2</v>
      </c>
      <c r="D445" s="163">
        <v>10</v>
      </c>
      <c r="E445" s="357">
        <v>0</v>
      </c>
      <c r="F445" s="161">
        <f t="shared" ref="F445:F504" si="115">E445/1.031</f>
        <v>0</v>
      </c>
      <c r="G445" s="161">
        <f t="shared" si="108"/>
        <v>0</v>
      </c>
      <c r="H445" s="230"/>
      <c r="I445" s="230"/>
      <c r="J445" s="231"/>
      <c r="K445" s="16"/>
      <c r="L445" s="232">
        <f t="shared" si="112"/>
        <v>0</v>
      </c>
      <c r="M445" s="233">
        <f t="shared" si="113"/>
        <v>0</v>
      </c>
      <c r="N445" s="233">
        <f t="shared" si="114"/>
        <v>0</v>
      </c>
      <c r="O445" s="155"/>
      <c r="P445" s="155"/>
      <c r="Q445" s="155"/>
      <c r="R445" s="155"/>
      <c r="S445" s="155"/>
      <c r="T445" s="155"/>
      <c r="U445" s="155"/>
      <c r="V445" s="155"/>
      <c r="W445" s="155"/>
      <c r="X445" s="155"/>
      <c r="Y445" s="155"/>
      <c r="Z445" s="155"/>
      <c r="AA445" s="155"/>
      <c r="AB445" s="155"/>
      <c r="AC445" s="155"/>
      <c r="AD445" s="155"/>
      <c r="AE445" s="155"/>
      <c r="AF445" s="155"/>
      <c r="AG445" s="155"/>
      <c r="AH445" s="155"/>
      <c r="AI445" s="155"/>
      <c r="AJ445" s="155"/>
      <c r="AK445" s="155"/>
      <c r="AL445" s="155"/>
      <c r="AM445" s="155"/>
      <c r="AN445" s="155"/>
      <c r="AO445" s="155"/>
    </row>
    <row r="446" spans="1:256" s="28" customFormat="1" ht="12.4" customHeight="1" outlineLevel="1">
      <c r="A446" s="172">
        <v>207077</v>
      </c>
      <c r="B446" s="259" t="s">
        <v>1176</v>
      </c>
      <c r="C446" s="168" t="s">
        <v>2</v>
      </c>
      <c r="D446" s="163">
        <v>10</v>
      </c>
      <c r="E446" s="357">
        <v>0</v>
      </c>
      <c r="F446" s="161">
        <f t="shared" si="115"/>
        <v>0</v>
      </c>
      <c r="G446" s="161">
        <f t="shared" si="108"/>
        <v>0</v>
      </c>
      <c r="H446" s="230"/>
      <c r="I446" s="230"/>
      <c r="J446" s="231"/>
      <c r="K446" s="16"/>
      <c r="L446" s="232">
        <f t="shared" si="112"/>
        <v>0</v>
      </c>
      <c r="M446" s="233">
        <f t="shared" si="113"/>
        <v>0</v>
      </c>
      <c r="N446" s="233">
        <f t="shared" si="114"/>
        <v>0</v>
      </c>
      <c r="O446" s="155"/>
      <c r="P446" s="155"/>
      <c r="Q446" s="155"/>
      <c r="R446" s="155"/>
      <c r="S446" s="155"/>
      <c r="T446" s="155"/>
      <c r="U446" s="155"/>
      <c r="V446" s="155"/>
      <c r="W446" s="155"/>
      <c r="X446" s="155"/>
      <c r="Y446" s="155"/>
      <c r="Z446" s="155"/>
      <c r="AA446" s="155"/>
      <c r="AB446" s="155"/>
      <c r="AC446" s="155"/>
      <c r="AD446" s="155"/>
      <c r="AE446" s="155"/>
      <c r="AF446" s="155"/>
      <c r="AG446" s="155"/>
      <c r="AH446" s="155"/>
      <c r="AI446" s="155"/>
      <c r="AJ446" s="155"/>
      <c r="AK446" s="155"/>
      <c r="AL446" s="155"/>
      <c r="AM446" s="155"/>
      <c r="AN446" s="155"/>
      <c r="AO446" s="155"/>
    </row>
    <row r="447" spans="1:256" s="28" customFormat="1" ht="12.4" customHeight="1" outlineLevel="1">
      <c r="A447" s="172">
        <v>207078</v>
      </c>
      <c r="B447" s="259" t="s">
        <v>1177</v>
      </c>
      <c r="C447" s="168" t="s">
        <v>2</v>
      </c>
      <c r="D447" s="163">
        <v>10</v>
      </c>
      <c r="E447" s="357">
        <v>0</v>
      </c>
      <c r="F447" s="161">
        <f t="shared" si="115"/>
        <v>0</v>
      </c>
      <c r="G447" s="161">
        <f t="shared" si="108"/>
        <v>0</v>
      </c>
      <c r="H447" s="230"/>
      <c r="I447" s="230"/>
      <c r="J447" s="231"/>
      <c r="K447" s="16"/>
      <c r="L447" s="232">
        <f t="shared" si="112"/>
        <v>0</v>
      </c>
      <c r="M447" s="233">
        <f t="shared" si="113"/>
        <v>0</v>
      </c>
      <c r="N447" s="233">
        <f t="shared" si="114"/>
        <v>0</v>
      </c>
      <c r="O447" s="155"/>
      <c r="P447" s="155"/>
      <c r="Q447" s="155"/>
      <c r="R447" s="155"/>
      <c r="S447" s="155"/>
      <c r="T447" s="155"/>
      <c r="U447" s="155"/>
      <c r="V447" s="155"/>
      <c r="W447" s="155"/>
      <c r="X447" s="155"/>
      <c r="Y447" s="155"/>
      <c r="Z447" s="155"/>
      <c r="AA447" s="155"/>
      <c r="AB447" s="155"/>
      <c r="AC447" s="155"/>
      <c r="AD447" s="155"/>
      <c r="AE447" s="155"/>
      <c r="AF447" s="155"/>
      <c r="AG447" s="155"/>
      <c r="AH447" s="155"/>
      <c r="AI447" s="155"/>
      <c r="AJ447" s="155"/>
      <c r="AK447" s="155"/>
      <c r="AL447" s="155"/>
      <c r="AM447" s="155"/>
      <c r="AN447" s="155"/>
      <c r="AO447" s="155"/>
    </row>
    <row r="448" spans="1:256" s="28" customFormat="1" ht="12.4" customHeight="1" outlineLevel="1">
      <c r="A448" s="172">
        <v>207079</v>
      </c>
      <c r="B448" s="259" t="s">
        <v>1178</v>
      </c>
      <c r="C448" s="168" t="s">
        <v>2</v>
      </c>
      <c r="D448" s="163">
        <v>10</v>
      </c>
      <c r="E448" s="357">
        <v>0</v>
      </c>
      <c r="F448" s="161">
        <f t="shared" si="115"/>
        <v>0</v>
      </c>
      <c r="G448" s="161">
        <f t="shared" si="108"/>
        <v>0</v>
      </c>
      <c r="H448" s="230"/>
      <c r="I448" s="230"/>
      <c r="J448" s="231"/>
      <c r="K448" s="16"/>
      <c r="L448" s="232">
        <f t="shared" si="112"/>
        <v>0</v>
      </c>
      <c r="M448" s="233">
        <f t="shared" si="113"/>
        <v>0</v>
      </c>
      <c r="N448" s="233">
        <f t="shared" si="114"/>
        <v>0</v>
      </c>
      <c r="O448" s="155"/>
      <c r="P448" s="155"/>
      <c r="Q448" s="155"/>
      <c r="R448" s="155"/>
      <c r="S448" s="155"/>
      <c r="T448" s="155"/>
      <c r="U448" s="155"/>
      <c r="V448" s="155"/>
      <c r="W448" s="155"/>
      <c r="X448" s="155"/>
      <c r="Y448" s="155"/>
      <c r="Z448" s="155"/>
      <c r="AA448" s="155"/>
      <c r="AB448" s="155"/>
      <c r="AC448" s="155"/>
      <c r="AD448" s="155"/>
      <c r="AE448" s="155"/>
      <c r="AF448" s="155"/>
      <c r="AG448" s="155"/>
      <c r="AH448" s="155"/>
      <c r="AI448" s="155"/>
      <c r="AJ448" s="155"/>
      <c r="AK448" s="155"/>
      <c r="AL448" s="155"/>
      <c r="AM448" s="155"/>
      <c r="AN448" s="155"/>
      <c r="AO448" s="155"/>
    </row>
    <row r="449" spans="1:256" s="28" customFormat="1" ht="12.4" customHeight="1" outlineLevel="1">
      <c r="A449" s="172">
        <v>207080</v>
      </c>
      <c r="B449" s="259" t="s">
        <v>1179</v>
      </c>
      <c r="C449" s="168" t="s">
        <v>2</v>
      </c>
      <c r="D449" s="163">
        <v>10</v>
      </c>
      <c r="E449" s="357">
        <v>0</v>
      </c>
      <c r="F449" s="161">
        <f t="shared" si="115"/>
        <v>0</v>
      </c>
      <c r="G449" s="161">
        <f t="shared" si="108"/>
        <v>0</v>
      </c>
      <c r="H449" s="230"/>
      <c r="I449" s="230"/>
      <c r="J449" s="231"/>
      <c r="K449" s="16"/>
      <c r="L449" s="232">
        <f t="shared" si="112"/>
        <v>0</v>
      </c>
      <c r="M449" s="233">
        <f t="shared" si="113"/>
        <v>0</v>
      </c>
      <c r="N449" s="233">
        <f t="shared" si="114"/>
        <v>0</v>
      </c>
      <c r="O449" s="155"/>
      <c r="P449" s="155"/>
      <c r="Q449" s="155"/>
      <c r="R449" s="155"/>
      <c r="S449" s="155"/>
      <c r="T449" s="155"/>
      <c r="U449" s="155"/>
      <c r="V449" s="155"/>
      <c r="W449" s="155"/>
      <c r="X449" s="155"/>
      <c r="Y449" s="155"/>
      <c r="Z449" s="155"/>
      <c r="AA449" s="155"/>
      <c r="AB449" s="155"/>
      <c r="AC449" s="155"/>
      <c r="AD449" s="155"/>
      <c r="AE449" s="155"/>
      <c r="AF449" s="155"/>
      <c r="AG449" s="155"/>
      <c r="AH449" s="155"/>
      <c r="AI449" s="155"/>
      <c r="AJ449" s="155"/>
      <c r="AK449" s="155"/>
      <c r="AL449" s="155"/>
      <c r="AM449" s="155"/>
      <c r="AN449" s="155"/>
      <c r="AO449" s="155"/>
    </row>
    <row r="450" spans="1:256" s="28" customFormat="1" ht="12.4" customHeight="1" outlineLevel="1">
      <c r="A450" s="172">
        <v>207081</v>
      </c>
      <c r="B450" s="259" t="s">
        <v>1180</v>
      </c>
      <c r="C450" s="168" t="s">
        <v>2</v>
      </c>
      <c r="D450" s="163">
        <v>10</v>
      </c>
      <c r="E450" s="357">
        <v>0</v>
      </c>
      <c r="F450" s="161">
        <f t="shared" si="115"/>
        <v>0</v>
      </c>
      <c r="G450" s="161">
        <f t="shared" ref="G450:G513" si="116">F450/1.0204</f>
        <v>0</v>
      </c>
      <c r="H450" s="230"/>
      <c r="I450" s="230"/>
      <c r="J450" s="231"/>
      <c r="K450" s="16"/>
      <c r="L450" s="232">
        <f t="shared" si="112"/>
        <v>0</v>
      </c>
      <c r="M450" s="233">
        <f t="shared" si="113"/>
        <v>0</v>
      </c>
      <c r="N450" s="233">
        <f t="shared" si="114"/>
        <v>0</v>
      </c>
      <c r="O450" s="155"/>
      <c r="P450" s="155"/>
      <c r="Q450" s="155"/>
      <c r="R450" s="155"/>
      <c r="S450" s="155"/>
      <c r="T450" s="155"/>
      <c r="U450" s="155"/>
      <c r="V450" s="155"/>
      <c r="W450" s="155"/>
      <c r="X450" s="155"/>
      <c r="Y450" s="155"/>
      <c r="Z450" s="155"/>
      <c r="AA450" s="155"/>
      <c r="AB450" s="155"/>
      <c r="AC450" s="155"/>
      <c r="AD450" s="155"/>
      <c r="AE450" s="155"/>
      <c r="AF450" s="155"/>
      <c r="AG450" s="155"/>
      <c r="AH450" s="155"/>
      <c r="AI450" s="155"/>
      <c r="AJ450" s="155"/>
      <c r="AK450" s="155"/>
      <c r="AL450" s="155"/>
      <c r="AM450" s="155"/>
      <c r="AN450" s="155"/>
      <c r="AO450" s="155"/>
    </row>
    <row r="451" spans="1:256" s="28" customFormat="1" ht="12.4" customHeight="1" outlineLevel="1">
      <c r="A451" s="172">
        <v>207082</v>
      </c>
      <c r="B451" s="259" t="s">
        <v>1181</v>
      </c>
      <c r="C451" s="168" t="s">
        <v>2</v>
      </c>
      <c r="D451" s="163">
        <v>10</v>
      </c>
      <c r="E451" s="357">
        <v>0</v>
      </c>
      <c r="F451" s="161">
        <f t="shared" si="115"/>
        <v>0</v>
      </c>
      <c r="G451" s="161">
        <f t="shared" si="116"/>
        <v>0</v>
      </c>
      <c r="H451" s="230"/>
      <c r="I451" s="230"/>
      <c r="J451" s="231"/>
      <c r="K451" s="16"/>
      <c r="L451" s="232">
        <f t="shared" si="112"/>
        <v>0</v>
      </c>
      <c r="M451" s="233">
        <f t="shared" si="113"/>
        <v>0</v>
      </c>
      <c r="N451" s="233">
        <f t="shared" si="114"/>
        <v>0</v>
      </c>
      <c r="O451" s="155"/>
      <c r="P451" s="155"/>
      <c r="Q451" s="155"/>
      <c r="R451" s="155"/>
      <c r="S451" s="155"/>
      <c r="T451" s="155"/>
      <c r="U451" s="155"/>
      <c r="V451" s="155"/>
      <c r="W451" s="155"/>
      <c r="X451" s="155"/>
      <c r="Y451" s="155"/>
      <c r="Z451" s="155"/>
      <c r="AA451" s="155"/>
      <c r="AB451" s="155"/>
      <c r="AC451" s="155"/>
      <c r="AD451" s="155"/>
      <c r="AE451" s="155"/>
      <c r="AF451" s="155"/>
      <c r="AG451" s="155"/>
      <c r="AH451" s="155"/>
      <c r="AI451" s="155"/>
      <c r="AJ451" s="155"/>
      <c r="AK451" s="155"/>
      <c r="AL451" s="155"/>
      <c r="AM451" s="155"/>
      <c r="AN451" s="155"/>
      <c r="AO451" s="155"/>
    </row>
    <row r="452" spans="1:256" s="28" customFormat="1" ht="12.4" customHeight="1" outlineLevel="1">
      <c r="A452" s="172">
        <v>207083</v>
      </c>
      <c r="B452" s="259" t="s">
        <v>1182</v>
      </c>
      <c r="C452" s="168" t="s">
        <v>2</v>
      </c>
      <c r="D452" s="163">
        <v>10</v>
      </c>
      <c r="E452" s="357">
        <v>0</v>
      </c>
      <c r="F452" s="161">
        <f t="shared" si="115"/>
        <v>0</v>
      </c>
      <c r="G452" s="161">
        <f t="shared" si="116"/>
        <v>0</v>
      </c>
      <c r="H452" s="230"/>
      <c r="I452" s="230"/>
      <c r="J452" s="231"/>
      <c r="K452" s="16"/>
      <c r="L452" s="232">
        <f t="shared" si="112"/>
        <v>0</v>
      </c>
      <c r="M452" s="233">
        <f t="shared" si="113"/>
        <v>0</v>
      </c>
      <c r="N452" s="233">
        <f t="shared" si="114"/>
        <v>0</v>
      </c>
      <c r="O452" s="155"/>
      <c r="P452" s="155"/>
      <c r="Q452" s="155"/>
      <c r="R452" s="155"/>
      <c r="S452" s="155"/>
      <c r="T452" s="155"/>
      <c r="U452" s="155"/>
      <c r="V452" s="155"/>
      <c r="W452" s="155"/>
      <c r="X452" s="155"/>
      <c r="Y452" s="155"/>
      <c r="Z452" s="155"/>
      <c r="AA452" s="155"/>
      <c r="AB452" s="155"/>
      <c r="AC452" s="155"/>
      <c r="AD452" s="155"/>
      <c r="AE452" s="155"/>
      <c r="AF452" s="155"/>
      <c r="AG452" s="155"/>
      <c r="AH452" s="155"/>
      <c r="AI452" s="155"/>
      <c r="AJ452" s="155"/>
      <c r="AK452" s="155"/>
      <c r="AL452" s="155"/>
      <c r="AM452" s="155"/>
      <c r="AN452" s="155"/>
      <c r="AO452" s="155"/>
    </row>
    <row r="453" spans="1:256" s="28" customFormat="1" ht="12.4" customHeight="1" outlineLevel="1">
      <c r="A453" s="172">
        <v>207084</v>
      </c>
      <c r="B453" s="259" t="s">
        <v>1183</v>
      </c>
      <c r="C453" s="168" t="s">
        <v>2</v>
      </c>
      <c r="D453" s="163">
        <v>10</v>
      </c>
      <c r="E453" s="357">
        <v>0</v>
      </c>
      <c r="F453" s="161">
        <f t="shared" si="115"/>
        <v>0</v>
      </c>
      <c r="G453" s="161">
        <f t="shared" si="116"/>
        <v>0</v>
      </c>
      <c r="H453" s="230"/>
      <c r="I453" s="230"/>
      <c r="J453" s="231"/>
      <c r="K453" s="16"/>
      <c r="L453" s="232">
        <f t="shared" si="112"/>
        <v>0</v>
      </c>
      <c r="M453" s="233">
        <f t="shared" si="113"/>
        <v>0</v>
      </c>
      <c r="N453" s="233">
        <f t="shared" si="114"/>
        <v>0</v>
      </c>
      <c r="O453" s="155"/>
      <c r="P453" s="155"/>
      <c r="Q453" s="155"/>
      <c r="R453" s="155"/>
      <c r="S453" s="155"/>
      <c r="T453" s="155"/>
      <c r="U453" s="155"/>
      <c r="V453" s="155"/>
      <c r="W453" s="155"/>
      <c r="X453" s="155"/>
      <c r="Y453" s="155"/>
      <c r="Z453" s="155"/>
      <c r="AA453" s="155"/>
      <c r="AB453" s="155"/>
      <c r="AC453" s="155"/>
      <c r="AD453" s="155"/>
      <c r="AE453" s="155"/>
      <c r="AF453" s="155"/>
      <c r="AG453" s="155"/>
      <c r="AH453" s="155"/>
      <c r="AI453" s="155"/>
      <c r="AJ453" s="155"/>
      <c r="AK453" s="155"/>
      <c r="AL453" s="155"/>
      <c r="AM453" s="155"/>
      <c r="AN453" s="155"/>
      <c r="AO453" s="155"/>
    </row>
    <row r="454" spans="1:256" s="28" customFormat="1" ht="12.4" customHeight="1" outlineLevel="1">
      <c r="A454" s="172">
        <v>207085</v>
      </c>
      <c r="B454" s="259" t="s">
        <v>1184</v>
      </c>
      <c r="C454" s="168" t="s">
        <v>2</v>
      </c>
      <c r="D454" s="163">
        <v>10</v>
      </c>
      <c r="E454" s="357">
        <v>0</v>
      </c>
      <c r="F454" s="161">
        <f t="shared" si="115"/>
        <v>0</v>
      </c>
      <c r="G454" s="161">
        <f t="shared" si="116"/>
        <v>0</v>
      </c>
      <c r="H454" s="230"/>
      <c r="I454" s="230"/>
      <c r="J454" s="231"/>
      <c r="K454" s="16"/>
      <c r="L454" s="232">
        <f t="shared" si="112"/>
        <v>0</v>
      </c>
      <c r="M454" s="233">
        <f t="shared" si="113"/>
        <v>0</v>
      </c>
      <c r="N454" s="233">
        <f t="shared" si="114"/>
        <v>0</v>
      </c>
      <c r="O454" s="155"/>
      <c r="P454" s="155"/>
      <c r="Q454" s="155"/>
      <c r="R454" s="155"/>
      <c r="S454" s="155"/>
      <c r="T454" s="155"/>
      <c r="U454" s="155"/>
      <c r="V454" s="155"/>
      <c r="W454" s="155"/>
      <c r="X454" s="155"/>
      <c r="Y454" s="155"/>
      <c r="Z454" s="155"/>
      <c r="AA454" s="155"/>
      <c r="AB454" s="155"/>
      <c r="AC454" s="155"/>
      <c r="AD454" s="155"/>
      <c r="AE454" s="155"/>
      <c r="AF454" s="155"/>
      <c r="AG454" s="155"/>
      <c r="AH454" s="155"/>
      <c r="AI454" s="155"/>
      <c r="AJ454" s="155"/>
      <c r="AK454" s="155"/>
      <c r="AL454" s="155"/>
      <c r="AM454" s="155"/>
      <c r="AN454" s="155"/>
      <c r="AO454" s="155"/>
    </row>
    <row r="455" spans="1:256" s="28" customFormat="1" ht="12.4" customHeight="1" outlineLevel="1">
      <c r="A455" s="172">
        <v>207086</v>
      </c>
      <c r="B455" s="259" t="s">
        <v>1185</v>
      </c>
      <c r="C455" s="168" t="s">
        <v>2</v>
      </c>
      <c r="D455" s="163">
        <v>10</v>
      </c>
      <c r="E455" s="357">
        <v>0</v>
      </c>
      <c r="F455" s="161">
        <f t="shared" si="115"/>
        <v>0</v>
      </c>
      <c r="G455" s="161">
        <f t="shared" si="116"/>
        <v>0</v>
      </c>
      <c r="H455" s="257"/>
      <c r="I455" s="257"/>
      <c r="J455" s="258"/>
      <c r="K455" s="16"/>
      <c r="L455" s="232">
        <f t="shared" si="112"/>
        <v>0</v>
      </c>
      <c r="M455" s="233">
        <f t="shared" si="113"/>
        <v>0</v>
      </c>
      <c r="N455" s="233">
        <f t="shared" si="114"/>
        <v>0</v>
      </c>
      <c r="O455" s="155"/>
      <c r="P455" s="155"/>
      <c r="Q455" s="155"/>
      <c r="R455" s="155"/>
      <c r="S455" s="155"/>
      <c r="T455" s="155"/>
      <c r="U455" s="155"/>
      <c r="V455" s="155"/>
      <c r="W455" s="155"/>
      <c r="X455" s="155"/>
      <c r="Y455" s="155"/>
      <c r="Z455" s="155"/>
      <c r="AA455" s="155"/>
      <c r="AB455" s="155"/>
      <c r="AC455" s="155"/>
      <c r="AD455" s="155"/>
      <c r="AE455" s="155"/>
      <c r="AF455" s="155"/>
      <c r="AG455" s="155"/>
      <c r="AH455" s="155"/>
      <c r="AI455" s="155"/>
      <c r="AJ455" s="155"/>
      <c r="AK455" s="155"/>
      <c r="AL455" s="155"/>
      <c r="AM455" s="155"/>
      <c r="AN455" s="155"/>
      <c r="AO455" s="155"/>
      <c r="AP455" s="256"/>
      <c r="AQ455" s="256"/>
      <c r="AR455" s="256"/>
      <c r="AS455" s="256"/>
      <c r="AT455" s="256"/>
      <c r="AU455" s="256"/>
      <c r="AV455" s="256"/>
      <c r="AW455" s="256"/>
      <c r="AX455" s="256"/>
      <c r="AY455" s="256"/>
      <c r="AZ455" s="256"/>
      <c r="BA455" s="256"/>
      <c r="BB455" s="256"/>
      <c r="BC455" s="256"/>
      <c r="BD455" s="256"/>
      <c r="BE455" s="256"/>
      <c r="BF455" s="256"/>
      <c r="BG455" s="256"/>
      <c r="BH455" s="256"/>
      <c r="BI455" s="256"/>
      <c r="BJ455" s="256"/>
      <c r="BK455" s="256"/>
      <c r="BL455" s="256"/>
      <c r="BM455" s="256"/>
      <c r="BN455" s="256"/>
      <c r="BO455" s="256"/>
      <c r="BP455" s="256"/>
      <c r="BQ455" s="256"/>
      <c r="BR455" s="256"/>
      <c r="BS455" s="256"/>
      <c r="BT455" s="256"/>
      <c r="BU455" s="256"/>
      <c r="BV455" s="256"/>
      <c r="BW455" s="256"/>
      <c r="BX455" s="256"/>
      <c r="BY455" s="256"/>
      <c r="BZ455" s="256"/>
      <c r="CA455" s="256"/>
      <c r="CB455" s="256"/>
      <c r="CC455" s="256"/>
      <c r="CD455" s="256"/>
      <c r="CE455" s="256"/>
      <c r="CF455" s="256"/>
      <c r="CG455" s="256"/>
      <c r="CH455" s="256"/>
      <c r="CI455" s="256"/>
      <c r="CJ455" s="256"/>
      <c r="CK455" s="256"/>
      <c r="CL455" s="256"/>
      <c r="CM455" s="256"/>
      <c r="CN455" s="256"/>
      <c r="CO455" s="256"/>
      <c r="CP455" s="256"/>
      <c r="CQ455" s="256"/>
      <c r="CR455" s="256"/>
      <c r="CS455" s="256"/>
      <c r="CT455" s="256"/>
      <c r="CU455" s="256"/>
      <c r="CV455" s="256"/>
      <c r="CW455" s="256"/>
      <c r="CX455" s="256"/>
      <c r="CY455" s="256"/>
      <c r="CZ455" s="256"/>
      <c r="DA455" s="256"/>
      <c r="DB455" s="256"/>
      <c r="DC455" s="256"/>
      <c r="DD455" s="256"/>
      <c r="DE455" s="256"/>
      <c r="DF455" s="256"/>
      <c r="DG455" s="256"/>
      <c r="DH455" s="256"/>
      <c r="DI455" s="256"/>
      <c r="DJ455" s="256"/>
      <c r="DK455" s="256"/>
      <c r="DL455" s="256"/>
      <c r="DM455" s="256"/>
      <c r="DN455" s="256"/>
      <c r="DO455" s="256"/>
      <c r="DP455" s="256"/>
      <c r="DQ455" s="256"/>
      <c r="DR455" s="256"/>
      <c r="DS455" s="256"/>
      <c r="DT455" s="256"/>
      <c r="DU455" s="256"/>
      <c r="DV455" s="256"/>
      <c r="DW455" s="256"/>
      <c r="DX455" s="256"/>
      <c r="DY455" s="256"/>
      <c r="DZ455" s="256"/>
      <c r="EA455" s="256"/>
      <c r="EB455" s="256"/>
      <c r="EC455" s="256"/>
      <c r="ED455" s="256"/>
      <c r="EE455" s="256"/>
      <c r="EF455" s="256"/>
      <c r="EG455" s="256"/>
      <c r="EH455" s="256"/>
      <c r="EI455" s="256"/>
      <c r="EJ455" s="256"/>
      <c r="EK455" s="256"/>
      <c r="EL455" s="256"/>
      <c r="EM455" s="256"/>
      <c r="EN455" s="256"/>
      <c r="EO455" s="256"/>
      <c r="EP455" s="256"/>
      <c r="EQ455" s="256"/>
      <c r="ER455" s="256"/>
      <c r="ES455" s="256"/>
      <c r="ET455" s="256"/>
      <c r="EU455" s="256"/>
      <c r="EV455" s="256"/>
      <c r="EW455" s="256"/>
      <c r="EX455" s="256"/>
      <c r="EY455" s="256"/>
      <c r="EZ455" s="256"/>
      <c r="FA455" s="256"/>
      <c r="FB455" s="256"/>
      <c r="FC455" s="256"/>
      <c r="FD455" s="256"/>
      <c r="FE455" s="256"/>
      <c r="FF455" s="256"/>
      <c r="FG455" s="256"/>
      <c r="FH455" s="256"/>
      <c r="FI455" s="256"/>
      <c r="FJ455" s="256"/>
      <c r="FK455" s="256"/>
      <c r="FL455" s="256"/>
      <c r="FM455" s="256"/>
      <c r="FN455" s="256"/>
      <c r="FO455" s="256"/>
      <c r="FP455" s="256"/>
      <c r="FQ455" s="256"/>
      <c r="FR455" s="256"/>
      <c r="FS455" s="256"/>
      <c r="FT455" s="256"/>
      <c r="FU455" s="256"/>
      <c r="FV455" s="256"/>
      <c r="FW455" s="256"/>
      <c r="FX455" s="256"/>
      <c r="FY455" s="256"/>
      <c r="FZ455" s="256"/>
      <c r="GA455" s="256"/>
      <c r="GB455" s="256"/>
      <c r="GC455" s="256"/>
      <c r="GD455" s="256"/>
      <c r="GE455" s="256"/>
      <c r="GF455" s="256"/>
      <c r="GG455" s="256"/>
      <c r="GH455" s="256"/>
      <c r="GI455" s="256"/>
      <c r="GJ455" s="256"/>
      <c r="GK455" s="256"/>
      <c r="GL455" s="256"/>
      <c r="GM455" s="256"/>
      <c r="GN455" s="256"/>
      <c r="GO455" s="256"/>
      <c r="GP455" s="256"/>
      <c r="GQ455" s="256"/>
      <c r="GR455" s="256"/>
      <c r="GS455" s="256"/>
      <c r="GT455" s="256"/>
      <c r="GU455" s="256"/>
      <c r="GV455" s="256"/>
      <c r="GW455" s="256"/>
      <c r="GX455" s="256"/>
      <c r="GY455" s="256"/>
      <c r="GZ455" s="256"/>
      <c r="HA455" s="256"/>
      <c r="HB455" s="256"/>
      <c r="HC455" s="256"/>
      <c r="HD455" s="256"/>
      <c r="HE455" s="256"/>
      <c r="HF455" s="256"/>
      <c r="HG455" s="256"/>
      <c r="HH455" s="256"/>
      <c r="HI455" s="256"/>
      <c r="HJ455" s="256"/>
      <c r="HK455" s="256"/>
      <c r="HL455" s="256"/>
      <c r="HM455" s="256"/>
      <c r="HN455" s="256"/>
      <c r="HO455" s="256"/>
      <c r="HP455" s="256"/>
      <c r="HQ455" s="256"/>
      <c r="HR455" s="256"/>
      <c r="HS455" s="256"/>
      <c r="HT455" s="256"/>
      <c r="HU455" s="256"/>
      <c r="HV455" s="256"/>
      <c r="HW455" s="256"/>
      <c r="HX455" s="256"/>
      <c r="HY455" s="256"/>
      <c r="HZ455" s="256"/>
      <c r="IA455" s="256"/>
      <c r="IB455" s="256"/>
      <c r="IC455" s="256"/>
      <c r="ID455" s="256"/>
      <c r="IE455" s="256"/>
      <c r="IF455" s="256"/>
      <c r="IG455" s="256"/>
      <c r="IH455" s="256"/>
      <c r="II455" s="256"/>
      <c r="IJ455" s="256"/>
      <c r="IK455" s="256"/>
      <c r="IL455" s="256"/>
      <c r="IM455" s="256"/>
      <c r="IN455" s="256"/>
      <c r="IO455" s="256"/>
      <c r="IP455" s="256"/>
      <c r="IQ455" s="256"/>
      <c r="IR455" s="256"/>
      <c r="IS455" s="256"/>
      <c r="IT455" s="256"/>
      <c r="IU455" s="256"/>
      <c r="IV455" s="256"/>
    </row>
    <row r="456" spans="1:256" s="28" customFormat="1" ht="12.4" customHeight="1" outlineLevel="1">
      <c r="A456" s="172">
        <v>207087</v>
      </c>
      <c r="B456" s="259" t="s">
        <v>1186</v>
      </c>
      <c r="C456" s="168" t="s">
        <v>2</v>
      </c>
      <c r="D456" s="163">
        <v>10</v>
      </c>
      <c r="E456" s="357">
        <v>0</v>
      </c>
      <c r="F456" s="161">
        <f t="shared" si="115"/>
        <v>0</v>
      </c>
      <c r="G456" s="161">
        <f t="shared" si="116"/>
        <v>0</v>
      </c>
      <c r="H456" s="230"/>
      <c r="I456" s="230"/>
      <c r="J456" s="231"/>
      <c r="K456" s="16"/>
      <c r="L456" s="232">
        <f t="shared" si="112"/>
        <v>0</v>
      </c>
      <c r="M456" s="233">
        <f t="shared" si="113"/>
        <v>0</v>
      </c>
      <c r="N456" s="233">
        <f t="shared" si="114"/>
        <v>0</v>
      </c>
      <c r="O456" s="155"/>
      <c r="P456" s="155"/>
      <c r="Q456" s="155"/>
      <c r="R456" s="155"/>
      <c r="S456" s="155"/>
      <c r="T456" s="155"/>
      <c r="U456" s="155"/>
      <c r="V456" s="155"/>
      <c r="W456" s="155"/>
      <c r="X456" s="155"/>
      <c r="Y456" s="155"/>
      <c r="Z456" s="155"/>
      <c r="AA456" s="155"/>
      <c r="AB456" s="155"/>
      <c r="AC456" s="155"/>
      <c r="AD456" s="155"/>
      <c r="AE456" s="155"/>
      <c r="AF456" s="155"/>
      <c r="AG456" s="155"/>
      <c r="AH456" s="155"/>
      <c r="AI456" s="155"/>
      <c r="AJ456" s="155"/>
      <c r="AK456" s="155"/>
      <c r="AL456" s="155"/>
      <c r="AM456" s="155"/>
      <c r="AN456" s="155"/>
      <c r="AO456" s="155"/>
    </row>
    <row r="457" spans="1:256" s="28" customFormat="1" ht="12.4" customHeight="1" outlineLevel="1">
      <c r="A457" s="172">
        <v>207088</v>
      </c>
      <c r="B457" s="259" t="s">
        <v>1187</v>
      </c>
      <c r="C457" s="168" t="s">
        <v>2</v>
      </c>
      <c r="D457" s="163">
        <v>10</v>
      </c>
      <c r="E457" s="357">
        <v>0</v>
      </c>
      <c r="F457" s="161">
        <f t="shared" si="115"/>
        <v>0</v>
      </c>
      <c r="G457" s="161">
        <f t="shared" si="116"/>
        <v>0</v>
      </c>
      <c r="H457" s="230"/>
      <c r="I457" s="230"/>
      <c r="J457" s="231"/>
      <c r="K457" s="16"/>
      <c r="L457" s="232">
        <f t="shared" si="112"/>
        <v>0</v>
      </c>
      <c r="M457" s="233">
        <f t="shared" si="113"/>
        <v>0</v>
      </c>
      <c r="N457" s="233">
        <f t="shared" si="114"/>
        <v>0</v>
      </c>
      <c r="O457" s="155"/>
      <c r="P457" s="155"/>
      <c r="Q457" s="155"/>
      <c r="R457" s="155"/>
      <c r="S457" s="155"/>
      <c r="T457" s="155"/>
      <c r="U457" s="155"/>
      <c r="V457" s="155"/>
      <c r="W457" s="155"/>
      <c r="X457" s="155"/>
      <c r="Y457" s="155"/>
      <c r="Z457" s="155"/>
      <c r="AA457" s="155"/>
      <c r="AB457" s="155"/>
      <c r="AC457" s="155"/>
      <c r="AD457" s="155"/>
      <c r="AE457" s="155"/>
      <c r="AF457" s="155"/>
      <c r="AG457" s="155"/>
      <c r="AH457" s="155"/>
      <c r="AI457" s="155"/>
      <c r="AJ457" s="155"/>
      <c r="AK457" s="155"/>
      <c r="AL457" s="155"/>
      <c r="AM457" s="155"/>
      <c r="AN457" s="155"/>
      <c r="AO457" s="155"/>
    </row>
    <row r="458" spans="1:256" s="28" customFormat="1" ht="12.4" customHeight="1" outlineLevel="1">
      <c r="A458" s="172">
        <v>207089</v>
      </c>
      <c r="B458" s="259" t="s">
        <v>1188</v>
      </c>
      <c r="C458" s="168" t="s">
        <v>2</v>
      </c>
      <c r="D458" s="163">
        <v>10</v>
      </c>
      <c r="E458" s="357">
        <v>0</v>
      </c>
      <c r="F458" s="161">
        <f t="shared" si="115"/>
        <v>0</v>
      </c>
      <c r="G458" s="161">
        <f t="shared" si="116"/>
        <v>0</v>
      </c>
      <c r="H458" s="230"/>
      <c r="I458" s="230"/>
      <c r="J458" s="231"/>
      <c r="K458" s="16"/>
      <c r="L458" s="232">
        <f t="shared" si="112"/>
        <v>0</v>
      </c>
      <c r="M458" s="233">
        <f t="shared" si="113"/>
        <v>0</v>
      </c>
      <c r="N458" s="233">
        <f t="shared" si="114"/>
        <v>0</v>
      </c>
      <c r="O458" s="155"/>
      <c r="P458" s="155"/>
      <c r="Q458" s="155"/>
      <c r="R458" s="155"/>
      <c r="S458" s="155"/>
      <c r="T458" s="155"/>
      <c r="U458" s="155"/>
      <c r="V458" s="155"/>
      <c r="W458" s="155"/>
      <c r="X458" s="155"/>
      <c r="Y458" s="155"/>
      <c r="Z458" s="155"/>
      <c r="AA458" s="155"/>
      <c r="AB458" s="155"/>
      <c r="AC458" s="155"/>
      <c r="AD458" s="155"/>
      <c r="AE458" s="155"/>
      <c r="AF458" s="155"/>
      <c r="AG458" s="155"/>
      <c r="AH458" s="155"/>
      <c r="AI458" s="155"/>
      <c r="AJ458" s="155"/>
      <c r="AK458" s="155"/>
      <c r="AL458" s="155"/>
      <c r="AM458" s="155"/>
      <c r="AN458" s="155"/>
      <c r="AO458" s="155"/>
    </row>
    <row r="459" spans="1:256" s="28" customFormat="1" ht="12.4" customHeight="1" outlineLevel="1">
      <c r="A459" s="172">
        <v>207090</v>
      </c>
      <c r="B459" s="259" t="s">
        <v>1189</v>
      </c>
      <c r="C459" s="168" t="s">
        <v>2</v>
      </c>
      <c r="D459" s="163">
        <v>10</v>
      </c>
      <c r="E459" s="357">
        <v>0</v>
      </c>
      <c r="F459" s="161">
        <f t="shared" si="115"/>
        <v>0</v>
      </c>
      <c r="G459" s="161">
        <f t="shared" si="116"/>
        <v>0</v>
      </c>
      <c r="H459" s="230"/>
      <c r="I459" s="230"/>
      <c r="J459" s="231"/>
      <c r="K459" s="16"/>
      <c r="L459" s="232">
        <f t="shared" si="112"/>
        <v>0</v>
      </c>
      <c r="M459" s="233">
        <f t="shared" si="113"/>
        <v>0</v>
      </c>
      <c r="N459" s="233">
        <f t="shared" si="114"/>
        <v>0</v>
      </c>
      <c r="O459" s="155"/>
      <c r="P459" s="155"/>
      <c r="Q459" s="155"/>
      <c r="R459" s="155"/>
      <c r="S459" s="155"/>
      <c r="T459" s="155"/>
      <c r="U459" s="155"/>
      <c r="V459" s="155"/>
      <c r="W459" s="155"/>
      <c r="X459" s="155"/>
      <c r="Y459" s="155"/>
      <c r="Z459" s="155"/>
      <c r="AA459" s="155"/>
      <c r="AB459" s="155"/>
      <c r="AC459" s="155"/>
      <c r="AD459" s="155"/>
      <c r="AE459" s="155"/>
      <c r="AF459" s="155"/>
      <c r="AG459" s="155"/>
      <c r="AH459" s="155"/>
      <c r="AI459" s="155"/>
      <c r="AJ459" s="155"/>
      <c r="AK459" s="155"/>
      <c r="AL459" s="155"/>
      <c r="AM459" s="155"/>
      <c r="AN459" s="155"/>
      <c r="AO459" s="155"/>
    </row>
    <row r="460" spans="1:256" s="28" customFormat="1" ht="12.4" customHeight="1" outlineLevel="1">
      <c r="A460" s="172">
        <v>207091</v>
      </c>
      <c r="B460" s="259" t="s">
        <v>1190</v>
      </c>
      <c r="C460" s="168" t="s">
        <v>2</v>
      </c>
      <c r="D460" s="163">
        <v>10</v>
      </c>
      <c r="E460" s="357">
        <v>0</v>
      </c>
      <c r="F460" s="161">
        <f t="shared" si="115"/>
        <v>0</v>
      </c>
      <c r="G460" s="161">
        <f t="shared" si="116"/>
        <v>0</v>
      </c>
      <c r="H460" s="230"/>
      <c r="I460" s="230"/>
      <c r="J460" s="231"/>
      <c r="K460" s="16"/>
      <c r="L460" s="232">
        <f t="shared" si="112"/>
        <v>0</v>
      </c>
      <c r="M460" s="233">
        <f t="shared" si="113"/>
        <v>0</v>
      </c>
      <c r="N460" s="233">
        <f t="shared" si="114"/>
        <v>0</v>
      </c>
      <c r="O460" s="155"/>
      <c r="P460" s="155"/>
      <c r="Q460" s="155"/>
      <c r="R460" s="155"/>
      <c r="S460" s="155"/>
      <c r="T460" s="155"/>
      <c r="U460" s="155"/>
      <c r="V460" s="155"/>
      <c r="W460" s="155"/>
      <c r="X460" s="155"/>
      <c r="Y460" s="155"/>
      <c r="Z460" s="155"/>
      <c r="AA460" s="155"/>
      <c r="AB460" s="155"/>
      <c r="AC460" s="155"/>
      <c r="AD460" s="155"/>
      <c r="AE460" s="155"/>
      <c r="AF460" s="155"/>
      <c r="AG460" s="155"/>
      <c r="AH460" s="155"/>
      <c r="AI460" s="155"/>
      <c r="AJ460" s="155"/>
      <c r="AK460" s="155"/>
      <c r="AL460" s="155"/>
      <c r="AM460" s="155"/>
      <c r="AN460" s="155"/>
      <c r="AO460" s="155"/>
    </row>
    <row r="461" spans="1:256" s="28" customFormat="1" ht="12.4" customHeight="1" outlineLevel="1">
      <c r="A461" s="172">
        <v>207092</v>
      </c>
      <c r="B461" s="259" t="s">
        <v>1191</v>
      </c>
      <c r="C461" s="168" t="s">
        <v>2</v>
      </c>
      <c r="D461" s="163">
        <v>10</v>
      </c>
      <c r="E461" s="357">
        <v>0</v>
      </c>
      <c r="F461" s="161">
        <f t="shared" si="115"/>
        <v>0</v>
      </c>
      <c r="G461" s="161">
        <f t="shared" si="116"/>
        <v>0</v>
      </c>
      <c r="H461" s="230"/>
      <c r="I461" s="230"/>
      <c r="J461" s="231"/>
      <c r="K461" s="16"/>
      <c r="L461" s="232">
        <f t="shared" si="112"/>
        <v>0</v>
      </c>
      <c r="M461" s="233">
        <f t="shared" si="113"/>
        <v>0</v>
      </c>
      <c r="N461" s="233">
        <f t="shared" si="114"/>
        <v>0</v>
      </c>
      <c r="O461" s="155"/>
      <c r="P461" s="155"/>
      <c r="Q461" s="155"/>
      <c r="R461" s="155"/>
      <c r="S461" s="155"/>
      <c r="T461" s="155"/>
      <c r="U461" s="155"/>
      <c r="V461" s="155"/>
      <c r="W461" s="155"/>
      <c r="X461" s="155"/>
      <c r="Y461" s="155"/>
      <c r="Z461" s="155"/>
      <c r="AA461" s="155"/>
      <c r="AB461" s="155"/>
      <c r="AC461" s="155"/>
      <c r="AD461" s="155"/>
      <c r="AE461" s="155"/>
      <c r="AF461" s="155"/>
      <c r="AG461" s="155"/>
      <c r="AH461" s="155"/>
      <c r="AI461" s="155"/>
      <c r="AJ461" s="155"/>
      <c r="AK461" s="155"/>
      <c r="AL461" s="155"/>
      <c r="AM461" s="155"/>
      <c r="AN461" s="155"/>
      <c r="AO461" s="155"/>
    </row>
    <row r="462" spans="1:256" s="28" customFormat="1" ht="12.4" customHeight="1" outlineLevel="1">
      <c r="A462" s="172">
        <v>207093</v>
      </c>
      <c r="B462" s="259" t="s">
        <v>1192</v>
      </c>
      <c r="C462" s="168" t="s">
        <v>2</v>
      </c>
      <c r="D462" s="163">
        <v>10</v>
      </c>
      <c r="E462" s="357">
        <v>0</v>
      </c>
      <c r="F462" s="161">
        <f t="shared" si="115"/>
        <v>0</v>
      </c>
      <c r="G462" s="161">
        <f t="shared" si="116"/>
        <v>0</v>
      </c>
      <c r="H462" s="230"/>
      <c r="I462" s="230"/>
      <c r="J462" s="231"/>
      <c r="K462" s="16"/>
      <c r="L462" s="232">
        <f t="shared" si="112"/>
        <v>0</v>
      </c>
      <c r="M462" s="233">
        <f t="shared" si="113"/>
        <v>0</v>
      </c>
      <c r="N462" s="233">
        <f t="shared" si="114"/>
        <v>0</v>
      </c>
      <c r="O462" s="155"/>
      <c r="P462" s="155"/>
      <c r="Q462" s="155"/>
      <c r="R462" s="155"/>
      <c r="S462" s="155"/>
      <c r="T462" s="155"/>
      <c r="U462" s="155"/>
      <c r="V462" s="155"/>
      <c r="W462" s="155"/>
      <c r="X462" s="155"/>
      <c r="Y462" s="155"/>
      <c r="Z462" s="155"/>
      <c r="AA462" s="155"/>
      <c r="AB462" s="155"/>
      <c r="AC462" s="155"/>
      <c r="AD462" s="155"/>
      <c r="AE462" s="155"/>
      <c r="AF462" s="155"/>
      <c r="AG462" s="155"/>
      <c r="AH462" s="155"/>
      <c r="AI462" s="155"/>
      <c r="AJ462" s="155"/>
      <c r="AK462" s="155"/>
      <c r="AL462" s="155"/>
      <c r="AM462" s="155"/>
      <c r="AN462" s="155"/>
      <c r="AO462" s="155"/>
    </row>
    <row r="463" spans="1:256" s="28" customFormat="1" ht="12.4" customHeight="1" outlineLevel="1">
      <c r="A463" s="172">
        <v>207094</v>
      </c>
      <c r="B463" s="259" t="s">
        <v>1193</v>
      </c>
      <c r="C463" s="168" t="s">
        <v>2</v>
      </c>
      <c r="D463" s="163">
        <v>10</v>
      </c>
      <c r="E463" s="357">
        <v>0</v>
      </c>
      <c r="F463" s="161">
        <f t="shared" si="115"/>
        <v>0</v>
      </c>
      <c r="G463" s="161">
        <f t="shared" si="116"/>
        <v>0</v>
      </c>
      <c r="H463" s="230"/>
      <c r="I463" s="230"/>
      <c r="J463" s="231"/>
      <c r="K463" s="16"/>
      <c r="L463" s="232">
        <f t="shared" si="112"/>
        <v>0</v>
      </c>
      <c r="M463" s="233">
        <f t="shared" si="113"/>
        <v>0</v>
      </c>
      <c r="N463" s="233">
        <f t="shared" si="114"/>
        <v>0</v>
      </c>
      <c r="O463" s="155"/>
      <c r="P463" s="155"/>
      <c r="Q463" s="155"/>
      <c r="R463" s="155"/>
      <c r="S463" s="155"/>
      <c r="T463" s="155"/>
      <c r="U463" s="155"/>
      <c r="V463" s="155"/>
      <c r="W463" s="155"/>
      <c r="X463" s="155"/>
      <c r="Y463" s="155"/>
      <c r="Z463" s="155"/>
      <c r="AA463" s="155"/>
      <c r="AB463" s="155"/>
      <c r="AC463" s="155"/>
      <c r="AD463" s="155"/>
      <c r="AE463" s="155"/>
      <c r="AF463" s="155"/>
      <c r="AG463" s="155"/>
      <c r="AH463" s="155"/>
      <c r="AI463" s="155"/>
      <c r="AJ463" s="155"/>
      <c r="AK463" s="155"/>
      <c r="AL463" s="155"/>
      <c r="AM463" s="155"/>
      <c r="AN463" s="155"/>
      <c r="AO463" s="155"/>
    </row>
    <row r="464" spans="1:256" s="28" customFormat="1" ht="12.4" customHeight="1" outlineLevel="1">
      <c r="A464" s="172">
        <v>207095</v>
      </c>
      <c r="B464" s="259" t="s">
        <v>1194</v>
      </c>
      <c r="C464" s="168" t="s">
        <v>2</v>
      </c>
      <c r="D464" s="163">
        <v>10</v>
      </c>
      <c r="E464" s="357">
        <v>0</v>
      </c>
      <c r="F464" s="161">
        <f t="shared" si="115"/>
        <v>0</v>
      </c>
      <c r="G464" s="161">
        <f t="shared" si="116"/>
        <v>0</v>
      </c>
      <c r="H464" s="230"/>
      <c r="I464" s="230"/>
      <c r="J464" s="231"/>
      <c r="K464" s="16"/>
      <c r="L464" s="232">
        <f t="shared" si="112"/>
        <v>0</v>
      </c>
      <c r="M464" s="233">
        <f t="shared" si="113"/>
        <v>0</v>
      </c>
      <c r="N464" s="233">
        <f t="shared" si="114"/>
        <v>0</v>
      </c>
      <c r="O464" s="155"/>
      <c r="P464" s="155"/>
      <c r="Q464" s="155"/>
      <c r="R464" s="155"/>
      <c r="S464" s="155"/>
      <c r="T464" s="155"/>
      <c r="U464" s="155"/>
      <c r="V464" s="155"/>
      <c r="W464" s="155"/>
      <c r="X464" s="155"/>
      <c r="Y464" s="155"/>
      <c r="Z464" s="155"/>
      <c r="AA464" s="155"/>
      <c r="AB464" s="155"/>
      <c r="AC464" s="155"/>
      <c r="AD464" s="155"/>
      <c r="AE464" s="155"/>
      <c r="AF464" s="155"/>
      <c r="AG464" s="155"/>
      <c r="AH464" s="155"/>
      <c r="AI464" s="155"/>
      <c r="AJ464" s="155"/>
      <c r="AK464" s="155"/>
      <c r="AL464" s="155"/>
      <c r="AM464" s="155"/>
      <c r="AN464" s="155"/>
      <c r="AO464" s="155"/>
    </row>
    <row r="465" spans="1:256" s="28" customFormat="1" ht="12.4" customHeight="1" outlineLevel="1">
      <c r="A465" s="172">
        <v>207096</v>
      </c>
      <c r="B465" s="259" t="s">
        <v>1195</v>
      </c>
      <c r="C465" s="168" t="s">
        <v>2</v>
      </c>
      <c r="D465" s="163">
        <v>10</v>
      </c>
      <c r="E465" s="357">
        <v>0</v>
      </c>
      <c r="F465" s="161">
        <f t="shared" si="115"/>
        <v>0</v>
      </c>
      <c r="G465" s="161">
        <f t="shared" si="116"/>
        <v>0</v>
      </c>
      <c r="H465" s="230"/>
      <c r="I465" s="230"/>
      <c r="J465" s="231"/>
      <c r="K465" s="16"/>
      <c r="L465" s="232">
        <f t="shared" si="112"/>
        <v>0</v>
      </c>
      <c r="M465" s="233">
        <f t="shared" si="113"/>
        <v>0</v>
      </c>
      <c r="N465" s="233">
        <f t="shared" si="114"/>
        <v>0</v>
      </c>
      <c r="O465" s="155"/>
      <c r="P465" s="155"/>
      <c r="Q465" s="155"/>
      <c r="R465" s="155"/>
      <c r="S465" s="155"/>
      <c r="T465" s="155"/>
      <c r="U465" s="155"/>
      <c r="V465" s="155"/>
      <c r="W465" s="155"/>
      <c r="X465" s="155"/>
      <c r="Y465" s="155"/>
      <c r="Z465" s="155"/>
      <c r="AA465" s="155"/>
      <c r="AB465" s="155"/>
      <c r="AC465" s="155"/>
      <c r="AD465" s="155"/>
      <c r="AE465" s="155"/>
      <c r="AF465" s="155"/>
      <c r="AG465" s="155"/>
      <c r="AH465" s="155"/>
      <c r="AI465" s="155"/>
      <c r="AJ465" s="155"/>
      <c r="AK465" s="155"/>
      <c r="AL465" s="155"/>
      <c r="AM465" s="155"/>
      <c r="AN465" s="155"/>
      <c r="AO465" s="155"/>
    </row>
    <row r="466" spans="1:256" s="28" customFormat="1" ht="12.4" customHeight="1" outlineLevel="1">
      <c r="A466" s="172">
        <v>207097</v>
      </c>
      <c r="B466" s="259" t="s">
        <v>1196</v>
      </c>
      <c r="C466" s="168" t="s">
        <v>2</v>
      </c>
      <c r="D466" s="163">
        <v>10</v>
      </c>
      <c r="E466" s="357">
        <v>0</v>
      </c>
      <c r="F466" s="161">
        <f t="shared" si="115"/>
        <v>0</v>
      </c>
      <c r="G466" s="161">
        <f t="shared" si="116"/>
        <v>0</v>
      </c>
      <c r="H466" s="230"/>
      <c r="I466" s="230"/>
      <c r="J466" s="231"/>
      <c r="K466" s="16"/>
      <c r="L466" s="232">
        <f t="shared" si="112"/>
        <v>0</v>
      </c>
      <c r="M466" s="233">
        <f t="shared" si="113"/>
        <v>0</v>
      </c>
      <c r="N466" s="233">
        <f t="shared" si="114"/>
        <v>0</v>
      </c>
      <c r="O466" s="155"/>
      <c r="P466" s="155"/>
      <c r="Q466" s="155"/>
      <c r="R466" s="155"/>
      <c r="S466" s="155"/>
      <c r="T466" s="155"/>
      <c r="U466" s="155"/>
      <c r="V466" s="155"/>
      <c r="W466" s="155"/>
      <c r="X466" s="155"/>
      <c r="Y466" s="155"/>
      <c r="Z466" s="155"/>
      <c r="AA466" s="155"/>
      <c r="AB466" s="155"/>
      <c r="AC466" s="155"/>
      <c r="AD466" s="155"/>
      <c r="AE466" s="155"/>
      <c r="AF466" s="155"/>
      <c r="AG466" s="155"/>
      <c r="AH466" s="155"/>
      <c r="AI466" s="155"/>
      <c r="AJ466" s="155"/>
      <c r="AK466" s="155"/>
      <c r="AL466" s="155"/>
      <c r="AM466" s="155"/>
      <c r="AN466" s="155"/>
      <c r="AO466" s="155"/>
    </row>
    <row r="467" spans="1:256" s="28" customFormat="1" ht="12.4" customHeight="1" outlineLevel="1">
      <c r="A467" s="172">
        <v>207098</v>
      </c>
      <c r="B467" s="259" t="s">
        <v>1197</v>
      </c>
      <c r="C467" s="168" t="s">
        <v>2</v>
      </c>
      <c r="D467" s="163">
        <v>10</v>
      </c>
      <c r="E467" s="357">
        <v>0</v>
      </c>
      <c r="F467" s="161">
        <f t="shared" si="115"/>
        <v>0</v>
      </c>
      <c r="G467" s="161">
        <f t="shared" si="116"/>
        <v>0</v>
      </c>
      <c r="H467" s="230"/>
      <c r="I467" s="230"/>
      <c r="J467" s="231"/>
      <c r="K467" s="16"/>
      <c r="L467" s="232">
        <f t="shared" si="112"/>
        <v>0</v>
      </c>
      <c r="M467" s="233">
        <f t="shared" si="113"/>
        <v>0</v>
      </c>
      <c r="N467" s="233">
        <f t="shared" si="114"/>
        <v>0</v>
      </c>
      <c r="O467" s="155"/>
      <c r="P467" s="155"/>
      <c r="Q467" s="155"/>
      <c r="R467" s="155"/>
      <c r="S467" s="155"/>
      <c r="T467" s="155"/>
      <c r="U467" s="155"/>
      <c r="V467" s="155"/>
      <c r="W467" s="155"/>
      <c r="X467" s="155"/>
      <c r="Y467" s="155"/>
      <c r="Z467" s="155"/>
      <c r="AA467" s="155"/>
      <c r="AB467" s="155"/>
      <c r="AC467" s="155"/>
      <c r="AD467" s="155"/>
      <c r="AE467" s="155"/>
      <c r="AF467" s="155"/>
      <c r="AG467" s="155"/>
      <c r="AH467" s="155"/>
      <c r="AI467" s="155"/>
      <c r="AJ467" s="155"/>
      <c r="AK467" s="155"/>
      <c r="AL467" s="155"/>
      <c r="AM467" s="155"/>
      <c r="AN467" s="155"/>
      <c r="AO467" s="155"/>
    </row>
    <row r="468" spans="1:256" s="28" customFormat="1" ht="12.4" customHeight="1" outlineLevel="1">
      <c r="A468" s="172">
        <v>207099</v>
      </c>
      <c r="B468" s="259" t="s">
        <v>1198</v>
      </c>
      <c r="C468" s="168" t="s">
        <v>2</v>
      </c>
      <c r="D468" s="163">
        <v>10</v>
      </c>
      <c r="E468" s="357">
        <v>0</v>
      </c>
      <c r="F468" s="161">
        <f t="shared" si="115"/>
        <v>0</v>
      </c>
      <c r="G468" s="161">
        <f t="shared" si="116"/>
        <v>0</v>
      </c>
      <c r="H468" s="230"/>
      <c r="I468" s="230"/>
      <c r="J468" s="231"/>
      <c r="K468" s="16"/>
      <c r="L468" s="232">
        <f t="shared" si="112"/>
        <v>0</v>
      </c>
      <c r="M468" s="233">
        <f t="shared" si="113"/>
        <v>0</v>
      </c>
      <c r="N468" s="233">
        <f t="shared" si="114"/>
        <v>0</v>
      </c>
      <c r="O468" s="155"/>
      <c r="P468" s="155"/>
      <c r="Q468" s="155"/>
      <c r="R468" s="155"/>
      <c r="S468" s="155"/>
      <c r="T468" s="155"/>
      <c r="U468" s="155"/>
      <c r="V468" s="155"/>
      <c r="W468" s="155"/>
      <c r="X468" s="155"/>
      <c r="Y468" s="155"/>
      <c r="Z468" s="155"/>
      <c r="AA468" s="155"/>
      <c r="AB468" s="155"/>
      <c r="AC468" s="155"/>
      <c r="AD468" s="155"/>
      <c r="AE468" s="155"/>
      <c r="AF468" s="155"/>
      <c r="AG468" s="155"/>
      <c r="AH468" s="155"/>
      <c r="AI468" s="155"/>
      <c r="AJ468" s="155"/>
      <c r="AK468" s="155"/>
      <c r="AL468" s="155"/>
      <c r="AM468" s="155"/>
      <c r="AN468" s="155"/>
      <c r="AO468" s="155"/>
    </row>
    <row r="469" spans="1:256" s="28" customFormat="1" ht="12.4" customHeight="1" outlineLevel="1">
      <c r="A469" s="172">
        <v>207100</v>
      </c>
      <c r="B469" s="259" t="s">
        <v>1199</v>
      </c>
      <c r="C469" s="168" t="s">
        <v>2</v>
      </c>
      <c r="D469" s="163">
        <v>10</v>
      </c>
      <c r="E469" s="357">
        <v>0</v>
      </c>
      <c r="F469" s="161">
        <f t="shared" si="115"/>
        <v>0</v>
      </c>
      <c r="G469" s="161">
        <f t="shared" si="116"/>
        <v>0</v>
      </c>
      <c r="H469" s="230"/>
      <c r="I469" s="230"/>
      <c r="J469" s="231"/>
      <c r="K469" s="16"/>
      <c r="L469" s="232">
        <f t="shared" si="112"/>
        <v>0</v>
      </c>
      <c r="M469" s="233">
        <f t="shared" si="113"/>
        <v>0</v>
      </c>
      <c r="N469" s="233">
        <f t="shared" si="114"/>
        <v>0</v>
      </c>
      <c r="O469" s="155"/>
      <c r="P469" s="155"/>
      <c r="Q469" s="155"/>
      <c r="R469" s="155"/>
      <c r="S469" s="155"/>
      <c r="T469" s="155"/>
      <c r="U469" s="155"/>
      <c r="V469" s="155"/>
      <c r="W469" s="155"/>
      <c r="X469" s="155"/>
      <c r="Y469" s="155"/>
      <c r="Z469" s="155"/>
      <c r="AA469" s="155"/>
      <c r="AB469" s="155"/>
      <c r="AC469" s="155"/>
      <c r="AD469" s="155"/>
      <c r="AE469" s="155"/>
      <c r="AF469" s="155"/>
      <c r="AG469" s="155"/>
      <c r="AH469" s="155"/>
      <c r="AI469" s="155"/>
      <c r="AJ469" s="155"/>
      <c r="AK469" s="155"/>
      <c r="AL469" s="155"/>
      <c r="AM469" s="155"/>
      <c r="AN469" s="155"/>
      <c r="AO469" s="155"/>
    </row>
    <row r="470" spans="1:256" s="28" customFormat="1" ht="12.4" customHeight="1" outlineLevel="1">
      <c r="A470" s="172">
        <v>207101</v>
      </c>
      <c r="B470" s="259" t="s">
        <v>1200</v>
      </c>
      <c r="C470" s="168" t="s">
        <v>2</v>
      </c>
      <c r="D470" s="163">
        <v>10</v>
      </c>
      <c r="E470" s="357">
        <v>0</v>
      </c>
      <c r="F470" s="161">
        <f t="shared" si="115"/>
        <v>0</v>
      </c>
      <c r="G470" s="161">
        <f t="shared" si="116"/>
        <v>0</v>
      </c>
      <c r="H470" s="230"/>
      <c r="I470" s="230"/>
      <c r="J470" s="231"/>
      <c r="K470" s="16"/>
      <c r="L470" s="232">
        <f t="shared" si="112"/>
        <v>0</v>
      </c>
      <c r="M470" s="233">
        <f t="shared" si="113"/>
        <v>0</v>
      </c>
      <c r="N470" s="233">
        <f t="shared" si="114"/>
        <v>0</v>
      </c>
      <c r="O470" s="155"/>
      <c r="P470" s="155"/>
      <c r="Q470" s="155"/>
      <c r="R470" s="155"/>
      <c r="S470" s="155"/>
      <c r="T470" s="155"/>
      <c r="U470" s="155"/>
      <c r="V470" s="155"/>
      <c r="W470" s="155"/>
      <c r="X470" s="155"/>
      <c r="Y470" s="155"/>
      <c r="Z470" s="155"/>
      <c r="AA470" s="155"/>
      <c r="AB470" s="155"/>
      <c r="AC470" s="155"/>
      <c r="AD470" s="155"/>
      <c r="AE470" s="155"/>
      <c r="AF470" s="155"/>
      <c r="AG470" s="155"/>
      <c r="AH470" s="155"/>
      <c r="AI470" s="155"/>
      <c r="AJ470" s="155"/>
      <c r="AK470" s="155"/>
      <c r="AL470" s="155"/>
      <c r="AM470" s="155"/>
      <c r="AN470" s="155"/>
      <c r="AO470" s="155"/>
    </row>
    <row r="471" spans="1:256" s="28" customFormat="1" ht="12.4" customHeight="1" outlineLevel="1">
      <c r="A471" s="172">
        <v>207102</v>
      </c>
      <c r="B471" s="259" t="s">
        <v>1201</v>
      </c>
      <c r="C471" s="168" t="s">
        <v>2</v>
      </c>
      <c r="D471" s="163">
        <v>10</v>
      </c>
      <c r="E471" s="357">
        <v>0</v>
      </c>
      <c r="F471" s="161">
        <f t="shared" si="115"/>
        <v>0</v>
      </c>
      <c r="G471" s="161">
        <f t="shared" si="116"/>
        <v>0</v>
      </c>
      <c r="H471" s="230"/>
      <c r="I471" s="230"/>
      <c r="J471" s="231"/>
      <c r="K471" s="16"/>
      <c r="L471" s="232">
        <f t="shared" si="112"/>
        <v>0</v>
      </c>
      <c r="M471" s="233">
        <f t="shared" si="113"/>
        <v>0</v>
      </c>
      <c r="N471" s="233">
        <f t="shared" si="114"/>
        <v>0</v>
      </c>
      <c r="O471" s="155"/>
      <c r="P471" s="155"/>
      <c r="Q471" s="155"/>
      <c r="R471" s="155"/>
      <c r="S471" s="155"/>
      <c r="T471" s="155"/>
      <c r="U471" s="155"/>
      <c r="V471" s="155"/>
      <c r="W471" s="155"/>
      <c r="X471" s="155"/>
      <c r="Y471" s="155"/>
      <c r="Z471" s="155"/>
      <c r="AA471" s="155"/>
      <c r="AB471" s="155"/>
      <c r="AC471" s="155"/>
      <c r="AD471" s="155"/>
      <c r="AE471" s="155"/>
      <c r="AF471" s="155"/>
      <c r="AG471" s="155"/>
      <c r="AH471" s="155"/>
      <c r="AI471" s="155"/>
      <c r="AJ471" s="155"/>
      <c r="AK471" s="155"/>
      <c r="AL471" s="155"/>
      <c r="AM471" s="155"/>
      <c r="AN471" s="155"/>
      <c r="AO471" s="155"/>
    </row>
    <row r="472" spans="1:256" s="28" customFormat="1" ht="12.4" customHeight="1" outlineLevel="1">
      <c r="A472" s="172">
        <v>207103</v>
      </c>
      <c r="B472" s="259" t="s">
        <v>1202</v>
      </c>
      <c r="C472" s="168" t="s">
        <v>2</v>
      </c>
      <c r="D472" s="163">
        <v>10</v>
      </c>
      <c r="E472" s="357">
        <v>0</v>
      </c>
      <c r="F472" s="161">
        <f t="shared" si="115"/>
        <v>0</v>
      </c>
      <c r="G472" s="161">
        <f t="shared" si="116"/>
        <v>0</v>
      </c>
      <c r="H472" s="230"/>
      <c r="I472" s="230"/>
      <c r="J472" s="231"/>
      <c r="K472" s="16"/>
      <c r="L472" s="232">
        <f t="shared" si="112"/>
        <v>0</v>
      </c>
      <c r="M472" s="233">
        <f t="shared" si="113"/>
        <v>0</v>
      </c>
      <c r="N472" s="233">
        <f t="shared" si="114"/>
        <v>0</v>
      </c>
      <c r="O472" s="155"/>
      <c r="P472" s="155"/>
      <c r="Q472" s="155"/>
      <c r="R472" s="155"/>
      <c r="S472" s="155"/>
      <c r="T472" s="155"/>
      <c r="U472" s="155"/>
      <c r="V472" s="155"/>
      <c r="W472" s="155"/>
      <c r="X472" s="155"/>
      <c r="Y472" s="155"/>
      <c r="Z472" s="155"/>
      <c r="AA472" s="155"/>
      <c r="AB472" s="155"/>
      <c r="AC472" s="155"/>
      <c r="AD472" s="155"/>
      <c r="AE472" s="155"/>
      <c r="AF472" s="155"/>
      <c r="AG472" s="155"/>
      <c r="AH472" s="155"/>
      <c r="AI472" s="155"/>
      <c r="AJ472" s="155"/>
      <c r="AK472" s="155"/>
      <c r="AL472" s="155"/>
      <c r="AM472" s="155"/>
      <c r="AN472" s="155"/>
      <c r="AO472" s="155"/>
    </row>
    <row r="473" spans="1:256" s="28" customFormat="1" ht="12.4" customHeight="1" outlineLevel="1">
      <c r="A473" s="172">
        <v>207104</v>
      </c>
      <c r="B473" s="259" t="s">
        <v>1203</v>
      </c>
      <c r="C473" s="168" t="s">
        <v>2</v>
      </c>
      <c r="D473" s="163">
        <v>10</v>
      </c>
      <c r="E473" s="357">
        <v>0</v>
      </c>
      <c r="F473" s="161">
        <f t="shared" si="115"/>
        <v>0</v>
      </c>
      <c r="G473" s="161">
        <f t="shared" si="116"/>
        <v>0</v>
      </c>
      <c r="H473" s="230"/>
      <c r="I473" s="230"/>
      <c r="J473" s="231"/>
      <c r="K473" s="16"/>
      <c r="L473" s="232">
        <f t="shared" si="112"/>
        <v>0</v>
      </c>
      <c r="M473" s="233">
        <f t="shared" si="113"/>
        <v>0</v>
      </c>
      <c r="N473" s="233">
        <f t="shared" si="114"/>
        <v>0</v>
      </c>
      <c r="O473" s="155"/>
      <c r="P473" s="155"/>
      <c r="Q473" s="155"/>
      <c r="R473" s="155"/>
      <c r="S473" s="155"/>
      <c r="T473" s="155"/>
      <c r="U473" s="155"/>
      <c r="V473" s="155"/>
      <c r="W473" s="155"/>
      <c r="X473" s="155"/>
      <c r="Y473" s="155"/>
      <c r="Z473" s="155"/>
      <c r="AA473" s="155"/>
      <c r="AB473" s="155"/>
      <c r="AC473" s="155"/>
      <c r="AD473" s="155"/>
      <c r="AE473" s="155"/>
      <c r="AF473" s="155"/>
      <c r="AG473" s="155"/>
      <c r="AH473" s="155"/>
      <c r="AI473" s="155"/>
      <c r="AJ473" s="155"/>
      <c r="AK473" s="155"/>
      <c r="AL473" s="155"/>
      <c r="AM473" s="155"/>
      <c r="AN473" s="155"/>
      <c r="AO473" s="155"/>
    </row>
    <row r="474" spans="1:256" s="28" customFormat="1" ht="12.4" customHeight="1" outlineLevel="1">
      <c r="A474" s="172">
        <v>207105</v>
      </c>
      <c r="B474" s="259" t="s">
        <v>1204</v>
      </c>
      <c r="C474" s="168" t="s">
        <v>2</v>
      </c>
      <c r="D474" s="163">
        <v>10</v>
      </c>
      <c r="E474" s="357">
        <v>0</v>
      </c>
      <c r="F474" s="161">
        <f t="shared" si="115"/>
        <v>0</v>
      </c>
      <c r="G474" s="161">
        <f t="shared" si="116"/>
        <v>0</v>
      </c>
      <c r="H474" s="230"/>
      <c r="I474" s="230"/>
      <c r="J474" s="231"/>
      <c r="K474" s="16"/>
      <c r="L474" s="232">
        <f t="shared" si="112"/>
        <v>0</v>
      </c>
      <c r="M474" s="233">
        <f t="shared" si="113"/>
        <v>0</v>
      </c>
      <c r="N474" s="233">
        <f t="shared" si="114"/>
        <v>0</v>
      </c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5"/>
      <c r="Z474" s="155"/>
      <c r="AA474" s="155"/>
      <c r="AB474" s="155"/>
      <c r="AC474" s="155"/>
      <c r="AD474" s="155"/>
      <c r="AE474" s="155"/>
      <c r="AF474" s="155"/>
      <c r="AG474" s="155"/>
      <c r="AH474" s="155"/>
      <c r="AI474" s="155"/>
      <c r="AJ474" s="155"/>
      <c r="AK474" s="155"/>
      <c r="AL474" s="155"/>
      <c r="AM474" s="155"/>
      <c r="AN474" s="155"/>
      <c r="AO474" s="155"/>
    </row>
    <row r="475" spans="1:256" s="28" customFormat="1" ht="12.4" customHeight="1" outlineLevel="1">
      <c r="A475" s="172">
        <v>207106</v>
      </c>
      <c r="B475" s="259" t="s">
        <v>1205</v>
      </c>
      <c r="C475" s="168" t="s">
        <v>2</v>
      </c>
      <c r="D475" s="163">
        <v>10</v>
      </c>
      <c r="E475" s="357">
        <v>0</v>
      </c>
      <c r="F475" s="161">
        <f t="shared" si="115"/>
        <v>0</v>
      </c>
      <c r="G475" s="161">
        <f t="shared" si="116"/>
        <v>0</v>
      </c>
      <c r="H475" s="230"/>
      <c r="I475" s="230"/>
      <c r="J475" s="231"/>
      <c r="K475" s="16"/>
      <c r="L475" s="232">
        <f t="shared" si="112"/>
        <v>0</v>
      </c>
      <c r="M475" s="233">
        <f t="shared" si="113"/>
        <v>0</v>
      </c>
      <c r="N475" s="233">
        <f t="shared" si="114"/>
        <v>0</v>
      </c>
      <c r="O475" s="155"/>
      <c r="P475" s="155"/>
      <c r="Q475" s="155"/>
      <c r="R475" s="155"/>
      <c r="S475" s="155"/>
      <c r="T475" s="155"/>
      <c r="U475" s="155"/>
      <c r="V475" s="155"/>
      <c r="W475" s="155"/>
      <c r="X475" s="155"/>
      <c r="Y475" s="155"/>
      <c r="Z475" s="155"/>
      <c r="AA475" s="155"/>
      <c r="AB475" s="155"/>
      <c r="AC475" s="155"/>
      <c r="AD475" s="155"/>
      <c r="AE475" s="155"/>
      <c r="AF475" s="155"/>
      <c r="AG475" s="155"/>
      <c r="AH475" s="155"/>
      <c r="AI475" s="155"/>
      <c r="AJ475" s="155"/>
      <c r="AK475" s="155"/>
      <c r="AL475" s="155"/>
      <c r="AM475" s="155"/>
      <c r="AN475" s="155"/>
      <c r="AO475" s="155"/>
    </row>
    <row r="476" spans="1:256" s="28" customFormat="1" ht="12.4" customHeight="1" outlineLevel="1">
      <c r="A476" s="172">
        <v>207107</v>
      </c>
      <c r="B476" s="259" t="s">
        <v>1206</v>
      </c>
      <c r="C476" s="168" t="s">
        <v>2</v>
      </c>
      <c r="D476" s="163">
        <v>10</v>
      </c>
      <c r="E476" s="357">
        <v>0</v>
      </c>
      <c r="F476" s="161">
        <f t="shared" si="115"/>
        <v>0</v>
      </c>
      <c r="G476" s="161">
        <f t="shared" si="116"/>
        <v>0</v>
      </c>
      <c r="H476" s="257"/>
      <c r="I476" s="257"/>
      <c r="J476" s="258"/>
      <c r="K476" s="16"/>
      <c r="L476" s="232">
        <f t="shared" si="112"/>
        <v>0</v>
      </c>
      <c r="M476" s="233">
        <f t="shared" si="113"/>
        <v>0</v>
      </c>
      <c r="N476" s="233">
        <f t="shared" si="114"/>
        <v>0</v>
      </c>
      <c r="O476" s="155"/>
      <c r="P476" s="155"/>
      <c r="Q476" s="155"/>
      <c r="R476" s="155"/>
      <c r="S476" s="155"/>
      <c r="T476" s="155"/>
      <c r="U476" s="155"/>
      <c r="V476" s="155"/>
      <c r="W476" s="155"/>
      <c r="X476" s="155"/>
      <c r="Y476" s="155"/>
      <c r="Z476" s="155"/>
      <c r="AA476" s="155"/>
      <c r="AB476" s="155"/>
      <c r="AC476" s="155"/>
      <c r="AD476" s="155"/>
      <c r="AE476" s="155"/>
      <c r="AF476" s="155"/>
      <c r="AG476" s="155"/>
      <c r="AH476" s="155"/>
      <c r="AI476" s="155"/>
      <c r="AJ476" s="155"/>
      <c r="AK476" s="155"/>
      <c r="AL476" s="155"/>
      <c r="AM476" s="155"/>
      <c r="AN476" s="155"/>
      <c r="AO476" s="155"/>
      <c r="AP476" s="256"/>
      <c r="AQ476" s="256"/>
      <c r="AR476" s="256"/>
      <c r="AS476" s="256"/>
      <c r="AT476" s="256"/>
      <c r="AU476" s="256"/>
      <c r="AV476" s="256"/>
      <c r="AW476" s="256"/>
      <c r="AX476" s="256"/>
      <c r="AY476" s="256"/>
      <c r="AZ476" s="256"/>
      <c r="BA476" s="256"/>
      <c r="BB476" s="256"/>
      <c r="BC476" s="256"/>
      <c r="BD476" s="256"/>
      <c r="BE476" s="256"/>
      <c r="BF476" s="256"/>
      <c r="BG476" s="256"/>
      <c r="BH476" s="256"/>
      <c r="BI476" s="256"/>
      <c r="BJ476" s="256"/>
      <c r="BK476" s="256"/>
      <c r="BL476" s="256"/>
      <c r="BM476" s="256"/>
      <c r="BN476" s="256"/>
      <c r="BO476" s="256"/>
      <c r="BP476" s="256"/>
      <c r="BQ476" s="256"/>
      <c r="BR476" s="256"/>
      <c r="BS476" s="256"/>
      <c r="BT476" s="256"/>
      <c r="BU476" s="256"/>
      <c r="BV476" s="256"/>
      <c r="BW476" s="256"/>
      <c r="BX476" s="256"/>
      <c r="BY476" s="256"/>
      <c r="BZ476" s="256"/>
      <c r="CA476" s="256"/>
      <c r="CB476" s="256"/>
      <c r="CC476" s="256"/>
      <c r="CD476" s="256"/>
      <c r="CE476" s="256"/>
      <c r="CF476" s="256"/>
      <c r="CG476" s="256"/>
      <c r="CH476" s="256"/>
      <c r="CI476" s="256"/>
      <c r="CJ476" s="256"/>
      <c r="CK476" s="256"/>
      <c r="CL476" s="256"/>
      <c r="CM476" s="256"/>
      <c r="CN476" s="256"/>
      <c r="CO476" s="256"/>
      <c r="CP476" s="256"/>
      <c r="CQ476" s="256"/>
      <c r="CR476" s="256"/>
      <c r="CS476" s="256"/>
      <c r="CT476" s="256"/>
      <c r="CU476" s="256"/>
      <c r="CV476" s="256"/>
      <c r="CW476" s="256"/>
      <c r="CX476" s="256"/>
      <c r="CY476" s="256"/>
      <c r="CZ476" s="256"/>
      <c r="DA476" s="256"/>
      <c r="DB476" s="256"/>
      <c r="DC476" s="256"/>
      <c r="DD476" s="256"/>
      <c r="DE476" s="256"/>
      <c r="DF476" s="256"/>
      <c r="DG476" s="256"/>
      <c r="DH476" s="256"/>
      <c r="DI476" s="256"/>
      <c r="DJ476" s="256"/>
      <c r="DK476" s="256"/>
      <c r="DL476" s="256"/>
      <c r="DM476" s="256"/>
      <c r="DN476" s="256"/>
      <c r="DO476" s="256"/>
      <c r="DP476" s="256"/>
      <c r="DQ476" s="256"/>
      <c r="DR476" s="256"/>
      <c r="DS476" s="256"/>
      <c r="DT476" s="256"/>
      <c r="DU476" s="256"/>
      <c r="DV476" s="256"/>
      <c r="DW476" s="256"/>
      <c r="DX476" s="256"/>
      <c r="DY476" s="256"/>
      <c r="DZ476" s="256"/>
      <c r="EA476" s="256"/>
      <c r="EB476" s="256"/>
      <c r="EC476" s="256"/>
      <c r="ED476" s="256"/>
      <c r="EE476" s="256"/>
      <c r="EF476" s="256"/>
      <c r="EG476" s="256"/>
      <c r="EH476" s="256"/>
      <c r="EI476" s="256"/>
      <c r="EJ476" s="256"/>
      <c r="EK476" s="256"/>
      <c r="EL476" s="256"/>
      <c r="EM476" s="256"/>
      <c r="EN476" s="256"/>
      <c r="EO476" s="256"/>
      <c r="EP476" s="256"/>
      <c r="EQ476" s="256"/>
      <c r="ER476" s="256"/>
      <c r="ES476" s="256"/>
      <c r="ET476" s="256"/>
      <c r="EU476" s="256"/>
      <c r="EV476" s="256"/>
      <c r="EW476" s="256"/>
      <c r="EX476" s="256"/>
      <c r="EY476" s="256"/>
      <c r="EZ476" s="256"/>
      <c r="FA476" s="256"/>
      <c r="FB476" s="256"/>
      <c r="FC476" s="256"/>
      <c r="FD476" s="256"/>
      <c r="FE476" s="256"/>
      <c r="FF476" s="256"/>
      <c r="FG476" s="256"/>
      <c r="FH476" s="256"/>
      <c r="FI476" s="256"/>
      <c r="FJ476" s="256"/>
      <c r="FK476" s="256"/>
      <c r="FL476" s="256"/>
      <c r="FM476" s="256"/>
      <c r="FN476" s="256"/>
      <c r="FO476" s="256"/>
      <c r="FP476" s="256"/>
      <c r="FQ476" s="256"/>
      <c r="FR476" s="256"/>
      <c r="FS476" s="256"/>
      <c r="FT476" s="256"/>
      <c r="FU476" s="256"/>
      <c r="FV476" s="256"/>
      <c r="FW476" s="256"/>
      <c r="FX476" s="256"/>
      <c r="FY476" s="256"/>
      <c r="FZ476" s="256"/>
      <c r="GA476" s="256"/>
      <c r="GB476" s="256"/>
      <c r="GC476" s="256"/>
      <c r="GD476" s="256"/>
      <c r="GE476" s="256"/>
      <c r="GF476" s="256"/>
      <c r="GG476" s="256"/>
      <c r="GH476" s="256"/>
      <c r="GI476" s="256"/>
      <c r="GJ476" s="256"/>
      <c r="GK476" s="256"/>
      <c r="GL476" s="256"/>
      <c r="GM476" s="256"/>
      <c r="GN476" s="256"/>
      <c r="GO476" s="256"/>
      <c r="GP476" s="256"/>
      <c r="GQ476" s="256"/>
      <c r="GR476" s="256"/>
      <c r="GS476" s="256"/>
      <c r="GT476" s="256"/>
      <c r="GU476" s="256"/>
      <c r="GV476" s="256"/>
      <c r="GW476" s="256"/>
      <c r="GX476" s="256"/>
      <c r="GY476" s="256"/>
      <c r="GZ476" s="256"/>
      <c r="HA476" s="256"/>
      <c r="HB476" s="256"/>
      <c r="HC476" s="256"/>
      <c r="HD476" s="256"/>
      <c r="HE476" s="256"/>
      <c r="HF476" s="256"/>
      <c r="HG476" s="256"/>
      <c r="HH476" s="256"/>
      <c r="HI476" s="256"/>
      <c r="HJ476" s="256"/>
      <c r="HK476" s="256"/>
      <c r="HL476" s="256"/>
      <c r="HM476" s="256"/>
      <c r="HN476" s="256"/>
      <c r="HO476" s="256"/>
      <c r="HP476" s="256"/>
      <c r="HQ476" s="256"/>
      <c r="HR476" s="256"/>
      <c r="HS476" s="256"/>
      <c r="HT476" s="256"/>
      <c r="HU476" s="256"/>
      <c r="HV476" s="256"/>
      <c r="HW476" s="256"/>
      <c r="HX476" s="256"/>
      <c r="HY476" s="256"/>
      <c r="HZ476" s="256"/>
      <c r="IA476" s="256"/>
      <c r="IB476" s="256"/>
      <c r="IC476" s="256"/>
      <c r="ID476" s="256"/>
      <c r="IE476" s="256"/>
      <c r="IF476" s="256"/>
      <c r="IG476" s="256"/>
      <c r="IH476" s="256"/>
      <c r="II476" s="256"/>
      <c r="IJ476" s="256"/>
      <c r="IK476" s="256"/>
      <c r="IL476" s="256"/>
      <c r="IM476" s="256"/>
      <c r="IN476" s="256"/>
      <c r="IO476" s="256"/>
      <c r="IP476" s="256"/>
      <c r="IQ476" s="256"/>
      <c r="IR476" s="256"/>
      <c r="IS476" s="256"/>
      <c r="IT476" s="256"/>
      <c r="IU476" s="256"/>
      <c r="IV476" s="256"/>
    </row>
    <row r="477" spans="1:256" s="28" customFormat="1" ht="12.4" customHeight="1" outlineLevel="1">
      <c r="A477" s="172">
        <v>207108</v>
      </c>
      <c r="B477" s="259" t="s">
        <v>1207</v>
      </c>
      <c r="C477" s="168" t="s">
        <v>2</v>
      </c>
      <c r="D477" s="163">
        <v>10</v>
      </c>
      <c r="E477" s="357">
        <v>0</v>
      </c>
      <c r="F477" s="161">
        <f t="shared" si="115"/>
        <v>0</v>
      </c>
      <c r="G477" s="161">
        <f t="shared" si="116"/>
        <v>0</v>
      </c>
      <c r="H477" s="230"/>
      <c r="I477" s="230"/>
      <c r="J477" s="231"/>
      <c r="K477" s="16"/>
      <c r="L477" s="232">
        <f t="shared" si="112"/>
        <v>0</v>
      </c>
      <c r="M477" s="233">
        <f t="shared" si="113"/>
        <v>0</v>
      </c>
      <c r="N477" s="233">
        <f t="shared" si="114"/>
        <v>0</v>
      </c>
      <c r="O477" s="155"/>
      <c r="P477" s="155"/>
      <c r="Q477" s="155"/>
      <c r="R477" s="155"/>
      <c r="S477" s="155"/>
      <c r="T477" s="155"/>
      <c r="U477" s="155"/>
      <c r="V477" s="155"/>
      <c r="W477" s="155"/>
      <c r="X477" s="155"/>
      <c r="Y477" s="155"/>
      <c r="Z477" s="155"/>
      <c r="AA477" s="155"/>
      <c r="AB477" s="155"/>
      <c r="AC477" s="155"/>
      <c r="AD477" s="155"/>
      <c r="AE477" s="155"/>
      <c r="AF477" s="155"/>
      <c r="AG477" s="155"/>
      <c r="AH477" s="155"/>
      <c r="AI477" s="155"/>
      <c r="AJ477" s="155"/>
      <c r="AK477" s="155"/>
      <c r="AL477" s="155"/>
      <c r="AM477" s="155"/>
      <c r="AN477" s="155"/>
      <c r="AO477" s="155"/>
    </row>
    <row r="478" spans="1:256" s="28" customFormat="1" ht="12.4" customHeight="1" outlineLevel="1">
      <c r="A478" s="172">
        <v>207109</v>
      </c>
      <c r="B478" s="259" t="s">
        <v>1208</v>
      </c>
      <c r="C478" s="168" t="s">
        <v>2</v>
      </c>
      <c r="D478" s="163">
        <v>10</v>
      </c>
      <c r="E478" s="357">
        <v>0</v>
      </c>
      <c r="F478" s="161">
        <f t="shared" si="115"/>
        <v>0</v>
      </c>
      <c r="G478" s="161">
        <f t="shared" si="116"/>
        <v>0</v>
      </c>
      <c r="H478" s="230"/>
      <c r="I478" s="230"/>
      <c r="J478" s="231"/>
      <c r="K478" s="16"/>
      <c r="L478" s="232">
        <f t="shared" si="112"/>
        <v>0</v>
      </c>
      <c r="M478" s="233">
        <f t="shared" si="113"/>
        <v>0</v>
      </c>
      <c r="N478" s="233">
        <f t="shared" si="114"/>
        <v>0</v>
      </c>
      <c r="O478" s="155"/>
      <c r="P478" s="155"/>
      <c r="Q478" s="155"/>
      <c r="R478" s="155"/>
      <c r="S478" s="155"/>
      <c r="T478" s="155"/>
      <c r="U478" s="155"/>
      <c r="V478" s="155"/>
      <c r="W478" s="155"/>
      <c r="X478" s="155"/>
      <c r="Y478" s="155"/>
      <c r="Z478" s="155"/>
      <c r="AA478" s="155"/>
      <c r="AB478" s="155"/>
      <c r="AC478" s="155"/>
      <c r="AD478" s="155"/>
      <c r="AE478" s="155"/>
      <c r="AF478" s="155"/>
      <c r="AG478" s="155"/>
      <c r="AH478" s="155"/>
      <c r="AI478" s="155"/>
      <c r="AJ478" s="155"/>
      <c r="AK478" s="155"/>
      <c r="AL478" s="155"/>
      <c r="AM478" s="155"/>
      <c r="AN478" s="155"/>
      <c r="AO478" s="155"/>
    </row>
    <row r="479" spans="1:256" s="28" customFormat="1" ht="12.4" customHeight="1" outlineLevel="1">
      <c r="A479" s="172">
        <v>207110</v>
      </c>
      <c r="B479" s="259" t="s">
        <v>1209</v>
      </c>
      <c r="C479" s="168" t="s">
        <v>2</v>
      </c>
      <c r="D479" s="163">
        <v>10</v>
      </c>
      <c r="E479" s="357">
        <v>0</v>
      </c>
      <c r="F479" s="161">
        <f t="shared" si="115"/>
        <v>0</v>
      </c>
      <c r="G479" s="161">
        <f t="shared" si="116"/>
        <v>0</v>
      </c>
      <c r="H479" s="230"/>
      <c r="I479" s="230"/>
      <c r="J479" s="231"/>
      <c r="K479" s="16"/>
      <c r="L479" s="232">
        <f t="shared" si="112"/>
        <v>0</v>
      </c>
      <c r="M479" s="233">
        <f t="shared" si="113"/>
        <v>0</v>
      </c>
      <c r="N479" s="233">
        <f t="shared" si="114"/>
        <v>0</v>
      </c>
      <c r="O479" s="155"/>
      <c r="P479" s="155"/>
      <c r="Q479" s="155"/>
      <c r="R479" s="155"/>
      <c r="S479" s="155"/>
      <c r="T479" s="155"/>
      <c r="U479" s="155"/>
      <c r="V479" s="155"/>
      <c r="W479" s="155"/>
      <c r="X479" s="155"/>
      <c r="Y479" s="155"/>
      <c r="Z479" s="155"/>
      <c r="AA479" s="155"/>
      <c r="AB479" s="155"/>
      <c r="AC479" s="155"/>
      <c r="AD479" s="155"/>
      <c r="AE479" s="155"/>
      <c r="AF479" s="155"/>
      <c r="AG479" s="155"/>
      <c r="AH479" s="155"/>
      <c r="AI479" s="155"/>
      <c r="AJ479" s="155"/>
      <c r="AK479" s="155"/>
      <c r="AL479" s="155"/>
      <c r="AM479" s="155"/>
      <c r="AN479" s="155"/>
      <c r="AO479" s="155"/>
    </row>
    <row r="480" spans="1:256" s="28" customFormat="1" ht="12.4" customHeight="1" outlineLevel="1">
      <c r="A480" s="172">
        <v>207111</v>
      </c>
      <c r="B480" s="259" t="s">
        <v>1210</v>
      </c>
      <c r="C480" s="168" t="s">
        <v>2</v>
      </c>
      <c r="D480" s="163">
        <v>10</v>
      </c>
      <c r="E480" s="357">
        <v>0</v>
      </c>
      <c r="F480" s="161">
        <f t="shared" si="115"/>
        <v>0</v>
      </c>
      <c r="G480" s="161">
        <f t="shared" si="116"/>
        <v>0</v>
      </c>
      <c r="H480" s="230"/>
      <c r="I480" s="230"/>
      <c r="J480" s="231"/>
      <c r="K480" s="16"/>
      <c r="L480" s="232">
        <f t="shared" si="112"/>
        <v>0</v>
      </c>
      <c r="M480" s="233">
        <f t="shared" si="113"/>
        <v>0</v>
      </c>
      <c r="N480" s="233">
        <f t="shared" si="114"/>
        <v>0</v>
      </c>
      <c r="O480" s="155"/>
      <c r="P480" s="155"/>
      <c r="Q480" s="155"/>
      <c r="R480" s="155"/>
      <c r="S480" s="155"/>
      <c r="T480" s="155"/>
      <c r="U480" s="155"/>
      <c r="V480" s="155"/>
      <c r="W480" s="155"/>
      <c r="X480" s="155"/>
      <c r="Y480" s="155"/>
      <c r="Z480" s="155"/>
      <c r="AA480" s="155"/>
      <c r="AB480" s="155"/>
      <c r="AC480" s="155"/>
      <c r="AD480" s="155"/>
      <c r="AE480" s="155"/>
      <c r="AF480" s="155"/>
      <c r="AG480" s="155"/>
      <c r="AH480" s="155"/>
      <c r="AI480" s="155"/>
      <c r="AJ480" s="155"/>
      <c r="AK480" s="155"/>
      <c r="AL480" s="155"/>
      <c r="AM480" s="155"/>
      <c r="AN480" s="155"/>
      <c r="AO480" s="155"/>
    </row>
    <row r="481" spans="1:41" s="28" customFormat="1" ht="12.4" customHeight="1" outlineLevel="1">
      <c r="A481" s="172">
        <v>207112</v>
      </c>
      <c r="B481" s="259" t="s">
        <v>1211</v>
      </c>
      <c r="C481" s="168" t="s">
        <v>2</v>
      </c>
      <c r="D481" s="163">
        <v>10</v>
      </c>
      <c r="E481" s="357">
        <v>0</v>
      </c>
      <c r="F481" s="161">
        <f t="shared" si="115"/>
        <v>0</v>
      </c>
      <c r="G481" s="161">
        <f t="shared" si="116"/>
        <v>0</v>
      </c>
      <c r="H481" s="230"/>
      <c r="I481" s="230"/>
      <c r="J481" s="231"/>
      <c r="K481" s="16"/>
      <c r="L481" s="232">
        <f t="shared" si="112"/>
        <v>0</v>
      </c>
      <c r="M481" s="233">
        <f t="shared" si="113"/>
        <v>0</v>
      </c>
      <c r="N481" s="233">
        <f t="shared" si="114"/>
        <v>0</v>
      </c>
      <c r="O481" s="155"/>
      <c r="P481" s="155"/>
      <c r="Q481" s="155"/>
      <c r="R481" s="155"/>
      <c r="S481" s="155"/>
      <c r="T481" s="155"/>
      <c r="U481" s="155"/>
      <c r="V481" s="155"/>
      <c r="W481" s="155"/>
      <c r="X481" s="155"/>
      <c r="Y481" s="155"/>
      <c r="Z481" s="155"/>
      <c r="AA481" s="155"/>
      <c r="AB481" s="155"/>
      <c r="AC481" s="155"/>
      <c r="AD481" s="155"/>
      <c r="AE481" s="155"/>
      <c r="AF481" s="155"/>
      <c r="AG481" s="155"/>
      <c r="AH481" s="155"/>
      <c r="AI481" s="155"/>
      <c r="AJ481" s="155"/>
      <c r="AK481" s="155"/>
      <c r="AL481" s="155"/>
      <c r="AM481" s="155"/>
      <c r="AN481" s="155"/>
      <c r="AO481" s="155"/>
    </row>
    <row r="482" spans="1:41" s="28" customFormat="1" ht="12.4" customHeight="1" outlineLevel="1">
      <c r="A482" s="172">
        <v>207113</v>
      </c>
      <c r="B482" s="259" t="s">
        <v>1212</v>
      </c>
      <c r="C482" s="168" t="s">
        <v>2</v>
      </c>
      <c r="D482" s="163">
        <v>10</v>
      </c>
      <c r="E482" s="357">
        <v>0</v>
      </c>
      <c r="F482" s="161">
        <f t="shared" si="115"/>
        <v>0</v>
      </c>
      <c r="G482" s="161">
        <f t="shared" si="116"/>
        <v>0</v>
      </c>
      <c r="H482" s="230"/>
      <c r="I482" s="230"/>
      <c r="J482" s="231"/>
      <c r="K482" s="16"/>
      <c r="L482" s="232">
        <f t="shared" si="112"/>
        <v>0</v>
      </c>
      <c r="M482" s="233">
        <f t="shared" si="113"/>
        <v>0</v>
      </c>
      <c r="N482" s="233">
        <f t="shared" si="114"/>
        <v>0</v>
      </c>
      <c r="O482" s="155"/>
      <c r="P482" s="155"/>
      <c r="Q482" s="155"/>
      <c r="R482" s="155"/>
      <c r="S482" s="155"/>
      <c r="T482" s="155"/>
      <c r="U482" s="155"/>
      <c r="V482" s="155"/>
      <c r="W482" s="155"/>
      <c r="X482" s="155"/>
      <c r="Y482" s="155"/>
      <c r="Z482" s="155"/>
      <c r="AA482" s="155"/>
      <c r="AB482" s="155"/>
      <c r="AC482" s="155"/>
      <c r="AD482" s="155"/>
      <c r="AE482" s="155"/>
      <c r="AF482" s="155"/>
      <c r="AG482" s="155"/>
      <c r="AH482" s="155"/>
      <c r="AI482" s="155"/>
      <c r="AJ482" s="155"/>
      <c r="AK482" s="155"/>
      <c r="AL482" s="155"/>
      <c r="AM482" s="155"/>
      <c r="AN482" s="155"/>
      <c r="AO482" s="155"/>
    </row>
    <row r="483" spans="1:41" s="28" customFormat="1" ht="12.4" customHeight="1" outlineLevel="1">
      <c r="A483" s="172">
        <v>207114</v>
      </c>
      <c r="B483" s="259" t="s">
        <v>1213</v>
      </c>
      <c r="C483" s="168" t="s">
        <v>2</v>
      </c>
      <c r="D483" s="163">
        <v>10</v>
      </c>
      <c r="E483" s="357">
        <v>0</v>
      </c>
      <c r="F483" s="161">
        <f t="shared" si="115"/>
        <v>0</v>
      </c>
      <c r="G483" s="161">
        <f t="shared" si="116"/>
        <v>0</v>
      </c>
      <c r="H483" s="230"/>
      <c r="I483" s="230"/>
      <c r="J483" s="231"/>
      <c r="K483" s="16"/>
      <c r="L483" s="232">
        <f t="shared" si="112"/>
        <v>0</v>
      </c>
      <c r="M483" s="233">
        <f t="shared" si="113"/>
        <v>0</v>
      </c>
      <c r="N483" s="233">
        <f t="shared" si="114"/>
        <v>0</v>
      </c>
      <c r="O483" s="155"/>
      <c r="P483" s="155"/>
      <c r="Q483" s="155"/>
      <c r="R483" s="155"/>
      <c r="S483" s="155"/>
      <c r="T483" s="155"/>
      <c r="U483" s="155"/>
      <c r="V483" s="155"/>
      <c r="W483" s="155"/>
      <c r="X483" s="155"/>
      <c r="Y483" s="155"/>
      <c r="Z483" s="155"/>
      <c r="AA483" s="155"/>
      <c r="AB483" s="155"/>
      <c r="AC483" s="155"/>
      <c r="AD483" s="155"/>
      <c r="AE483" s="155"/>
      <c r="AF483" s="155"/>
      <c r="AG483" s="155"/>
      <c r="AH483" s="155"/>
      <c r="AI483" s="155"/>
      <c r="AJ483" s="155"/>
      <c r="AK483" s="155"/>
      <c r="AL483" s="155"/>
      <c r="AM483" s="155"/>
      <c r="AN483" s="155"/>
      <c r="AO483" s="155"/>
    </row>
    <row r="484" spans="1:41" s="28" customFormat="1" ht="12.4" customHeight="1" outlineLevel="1">
      <c r="A484" s="172">
        <v>207115</v>
      </c>
      <c r="B484" s="259" t="s">
        <v>1214</v>
      </c>
      <c r="C484" s="168" t="s">
        <v>2</v>
      </c>
      <c r="D484" s="163">
        <v>10</v>
      </c>
      <c r="E484" s="357">
        <v>0</v>
      </c>
      <c r="F484" s="161">
        <f t="shared" si="115"/>
        <v>0</v>
      </c>
      <c r="G484" s="161">
        <f t="shared" si="116"/>
        <v>0</v>
      </c>
      <c r="H484" s="230"/>
      <c r="I484" s="230"/>
      <c r="J484" s="231"/>
      <c r="K484" s="16"/>
      <c r="L484" s="232">
        <f t="shared" si="112"/>
        <v>0</v>
      </c>
      <c r="M484" s="233">
        <f t="shared" si="113"/>
        <v>0</v>
      </c>
      <c r="N484" s="233">
        <f t="shared" si="114"/>
        <v>0</v>
      </c>
      <c r="O484" s="155"/>
      <c r="P484" s="155"/>
      <c r="Q484" s="155"/>
      <c r="R484" s="155"/>
      <c r="S484" s="155"/>
      <c r="T484" s="155"/>
      <c r="U484" s="155"/>
      <c r="V484" s="155"/>
      <c r="W484" s="155"/>
      <c r="X484" s="155"/>
      <c r="Y484" s="155"/>
      <c r="Z484" s="155"/>
      <c r="AA484" s="155"/>
      <c r="AB484" s="155"/>
      <c r="AC484" s="155"/>
      <c r="AD484" s="155"/>
      <c r="AE484" s="155"/>
      <c r="AF484" s="155"/>
      <c r="AG484" s="155"/>
      <c r="AH484" s="155"/>
      <c r="AI484" s="155"/>
      <c r="AJ484" s="155"/>
      <c r="AK484" s="155"/>
      <c r="AL484" s="155"/>
      <c r="AM484" s="155"/>
      <c r="AN484" s="155"/>
      <c r="AO484" s="155"/>
    </row>
    <row r="485" spans="1:41" s="28" customFormat="1" ht="12.4" customHeight="1" outlineLevel="1">
      <c r="A485" s="172">
        <v>207116</v>
      </c>
      <c r="B485" s="259" t="s">
        <v>1215</v>
      </c>
      <c r="C485" s="168" t="s">
        <v>2</v>
      </c>
      <c r="D485" s="163">
        <v>10</v>
      </c>
      <c r="E485" s="357">
        <v>0</v>
      </c>
      <c r="F485" s="161">
        <f t="shared" si="115"/>
        <v>0</v>
      </c>
      <c r="G485" s="161">
        <f t="shared" si="116"/>
        <v>0</v>
      </c>
      <c r="H485" s="230"/>
      <c r="I485" s="230"/>
      <c r="J485" s="231"/>
      <c r="K485" s="16"/>
      <c r="L485" s="232">
        <f t="shared" si="112"/>
        <v>0</v>
      </c>
      <c r="M485" s="233">
        <f t="shared" si="113"/>
        <v>0</v>
      </c>
      <c r="N485" s="233">
        <f t="shared" si="114"/>
        <v>0</v>
      </c>
      <c r="O485" s="155"/>
      <c r="P485" s="155"/>
      <c r="Q485" s="155"/>
      <c r="R485" s="155"/>
      <c r="S485" s="155"/>
      <c r="T485" s="155"/>
      <c r="U485" s="155"/>
      <c r="V485" s="155"/>
      <c r="W485" s="155"/>
      <c r="X485" s="155"/>
      <c r="Y485" s="155"/>
      <c r="Z485" s="155"/>
      <c r="AA485" s="155"/>
      <c r="AB485" s="155"/>
      <c r="AC485" s="155"/>
      <c r="AD485" s="155"/>
      <c r="AE485" s="155"/>
      <c r="AF485" s="155"/>
      <c r="AG485" s="155"/>
      <c r="AH485" s="155"/>
      <c r="AI485" s="155"/>
      <c r="AJ485" s="155"/>
      <c r="AK485" s="155"/>
      <c r="AL485" s="155"/>
      <c r="AM485" s="155"/>
      <c r="AN485" s="155"/>
      <c r="AO485" s="155"/>
    </row>
    <row r="486" spans="1:41" s="28" customFormat="1" ht="12.4" customHeight="1" outlineLevel="1">
      <c r="A486" s="172">
        <v>207117</v>
      </c>
      <c r="B486" s="259" t="s">
        <v>1216</v>
      </c>
      <c r="C486" s="168" t="s">
        <v>2</v>
      </c>
      <c r="D486" s="163">
        <v>10</v>
      </c>
      <c r="E486" s="357">
        <v>0</v>
      </c>
      <c r="F486" s="161">
        <f t="shared" si="115"/>
        <v>0</v>
      </c>
      <c r="G486" s="161">
        <f t="shared" si="116"/>
        <v>0</v>
      </c>
      <c r="H486" s="230"/>
      <c r="I486" s="230"/>
      <c r="J486" s="231"/>
      <c r="K486" s="16"/>
      <c r="L486" s="232">
        <f t="shared" si="112"/>
        <v>0</v>
      </c>
      <c r="M486" s="233">
        <f t="shared" si="113"/>
        <v>0</v>
      </c>
      <c r="N486" s="233">
        <f t="shared" si="114"/>
        <v>0</v>
      </c>
      <c r="O486" s="155"/>
      <c r="P486" s="155"/>
      <c r="Q486" s="155"/>
      <c r="R486" s="155"/>
      <c r="S486" s="155"/>
      <c r="T486" s="155"/>
      <c r="U486" s="155"/>
      <c r="V486" s="155"/>
      <c r="W486" s="155"/>
      <c r="X486" s="155"/>
      <c r="Y486" s="155"/>
      <c r="Z486" s="155"/>
      <c r="AA486" s="155"/>
      <c r="AB486" s="155"/>
      <c r="AC486" s="155"/>
      <c r="AD486" s="155"/>
      <c r="AE486" s="155"/>
      <c r="AF486" s="155"/>
      <c r="AG486" s="155"/>
      <c r="AH486" s="155"/>
      <c r="AI486" s="155"/>
      <c r="AJ486" s="155"/>
      <c r="AK486" s="155"/>
      <c r="AL486" s="155"/>
      <c r="AM486" s="155"/>
      <c r="AN486" s="155"/>
      <c r="AO486" s="155"/>
    </row>
    <row r="487" spans="1:41" s="28" customFormat="1" ht="12.4" customHeight="1" outlineLevel="1">
      <c r="A487" s="172">
        <v>207118</v>
      </c>
      <c r="B487" s="259" t="s">
        <v>1217</v>
      </c>
      <c r="C487" s="168" t="s">
        <v>2</v>
      </c>
      <c r="D487" s="163">
        <v>10</v>
      </c>
      <c r="E487" s="357">
        <v>0</v>
      </c>
      <c r="F487" s="161">
        <f t="shared" si="115"/>
        <v>0</v>
      </c>
      <c r="G487" s="161">
        <f t="shared" si="116"/>
        <v>0</v>
      </c>
      <c r="H487" s="230"/>
      <c r="I487" s="230"/>
      <c r="J487" s="231"/>
      <c r="K487" s="16"/>
      <c r="L487" s="232">
        <f t="shared" si="112"/>
        <v>0</v>
      </c>
      <c r="M487" s="233">
        <f t="shared" si="113"/>
        <v>0</v>
      </c>
      <c r="N487" s="233">
        <f t="shared" si="114"/>
        <v>0</v>
      </c>
      <c r="O487" s="155"/>
      <c r="P487" s="155"/>
      <c r="Q487" s="155"/>
      <c r="R487" s="155"/>
      <c r="S487" s="155"/>
      <c r="T487" s="155"/>
      <c r="U487" s="155"/>
      <c r="V487" s="155"/>
      <c r="W487" s="155"/>
      <c r="X487" s="155"/>
      <c r="Y487" s="155"/>
      <c r="Z487" s="155"/>
      <c r="AA487" s="155"/>
      <c r="AB487" s="155"/>
      <c r="AC487" s="155"/>
      <c r="AD487" s="155"/>
      <c r="AE487" s="155"/>
      <c r="AF487" s="155"/>
      <c r="AG487" s="155"/>
      <c r="AH487" s="155"/>
      <c r="AI487" s="155"/>
      <c r="AJ487" s="155"/>
      <c r="AK487" s="155"/>
      <c r="AL487" s="155"/>
      <c r="AM487" s="155"/>
      <c r="AN487" s="155"/>
      <c r="AO487" s="155"/>
    </row>
    <row r="488" spans="1:41" s="28" customFormat="1" ht="12.4" customHeight="1" outlineLevel="1">
      <c r="A488" s="172">
        <v>207119</v>
      </c>
      <c r="B488" s="259" t="s">
        <v>1218</v>
      </c>
      <c r="C488" s="168" t="s">
        <v>2</v>
      </c>
      <c r="D488" s="163">
        <v>10</v>
      </c>
      <c r="E488" s="357">
        <v>0</v>
      </c>
      <c r="F488" s="161">
        <f t="shared" si="115"/>
        <v>0</v>
      </c>
      <c r="G488" s="161">
        <f t="shared" si="116"/>
        <v>0</v>
      </c>
      <c r="H488" s="230"/>
      <c r="I488" s="230"/>
      <c r="J488" s="231"/>
      <c r="K488" s="16"/>
      <c r="L488" s="232">
        <f t="shared" si="112"/>
        <v>0</v>
      </c>
      <c r="M488" s="233">
        <f t="shared" si="113"/>
        <v>0</v>
      </c>
      <c r="N488" s="233">
        <f t="shared" si="114"/>
        <v>0</v>
      </c>
      <c r="O488" s="155"/>
      <c r="P488" s="155"/>
      <c r="Q488" s="155"/>
      <c r="R488" s="155"/>
      <c r="S488" s="155"/>
      <c r="T488" s="155"/>
      <c r="U488" s="155"/>
      <c r="V488" s="155"/>
      <c r="W488" s="155"/>
      <c r="X488" s="155"/>
      <c r="Y488" s="155"/>
      <c r="Z488" s="155"/>
      <c r="AA488" s="155"/>
      <c r="AB488" s="155"/>
      <c r="AC488" s="155"/>
      <c r="AD488" s="155"/>
      <c r="AE488" s="155"/>
      <c r="AF488" s="155"/>
      <c r="AG488" s="155"/>
      <c r="AH488" s="155"/>
      <c r="AI488" s="155"/>
      <c r="AJ488" s="155"/>
      <c r="AK488" s="155"/>
      <c r="AL488" s="155"/>
      <c r="AM488" s="155"/>
      <c r="AN488" s="155"/>
      <c r="AO488" s="155"/>
    </row>
    <row r="489" spans="1:41" s="28" customFormat="1" ht="12.4" customHeight="1" outlineLevel="1">
      <c r="A489" s="172">
        <v>207120</v>
      </c>
      <c r="B489" s="259" t="s">
        <v>1219</v>
      </c>
      <c r="C489" s="168" t="s">
        <v>2</v>
      </c>
      <c r="D489" s="163">
        <v>10</v>
      </c>
      <c r="E489" s="357">
        <v>0</v>
      </c>
      <c r="F489" s="161">
        <f t="shared" si="115"/>
        <v>0</v>
      </c>
      <c r="G489" s="161">
        <f t="shared" si="116"/>
        <v>0</v>
      </c>
      <c r="H489" s="230"/>
      <c r="I489" s="230"/>
      <c r="J489" s="231"/>
      <c r="K489" s="16"/>
      <c r="L489" s="232">
        <f t="shared" si="112"/>
        <v>0</v>
      </c>
      <c r="M489" s="233">
        <f t="shared" si="113"/>
        <v>0</v>
      </c>
      <c r="N489" s="233">
        <f t="shared" si="114"/>
        <v>0</v>
      </c>
      <c r="O489" s="155"/>
      <c r="P489" s="155"/>
      <c r="Q489" s="155"/>
      <c r="R489" s="155"/>
      <c r="S489" s="155"/>
      <c r="T489" s="155"/>
      <c r="U489" s="155"/>
      <c r="V489" s="155"/>
      <c r="W489" s="155"/>
      <c r="X489" s="155"/>
      <c r="Y489" s="155"/>
      <c r="Z489" s="155"/>
      <c r="AA489" s="155"/>
      <c r="AB489" s="155"/>
      <c r="AC489" s="155"/>
      <c r="AD489" s="155"/>
      <c r="AE489" s="155"/>
      <c r="AF489" s="155"/>
      <c r="AG489" s="155"/>
      <c r="AH489" s="155"/>
      <c r="AI489" s="155"/>
      <c r="AJ489" s="155"/>
      <c r="AK489" s="155"/>
      <c r="AL489" s="155"/>
      <c r="AM489" s="155"/>
      <c r="AN489" s="155"/>
      <c r="AO489" s="155"/>
    </row>
    <row r="490" spans="1:41" s="28" customFormat="1" ht="12.4" customHeight="1" outlineLevel="1">
      <c r="A490" s="172">
        <v>207121</v>
      </c>
      <c r="B490" s="259" t="s">
        <v>1220</v>
      </c>
      <c r="C490" s="168" t="s">
        <v>2</v>
      </c>
      <c r="D490" s="163">
        <v>10</v>
      </c>
      <c r="E490" s="357">
        <v>0</v>
      </c>
      <c r="F490" s="161">
        <f t="shared" si="115"/>
        <v>0</v>
      </c>
      <c r="G490" s="161">
        <f t="shared" si="116"/>
        <v>0</v>
      </c>
      <c r="H490" s="230"/>
      <c r="I490" s="230"/>
      <c r="J490" s="231"/>
      <c r="K490" s="16"/>
      <c r="L490" s="232">
        <f t="shared" si="112"/>
        <v>0</v>
      </c>
      <c r="M490" s="233">
        <f t="shared" si="113"/>
        <v>0</v>
      </c>
      <c r="N490" s="233">
        <f t="shared" si="114"/>
        <v>0</v>
      </c>
      <c r="O490" s="155"/>
      <c r="P490" s="155"/>
      <c r="Q490" s="155"/>
      <c r="R490" s="155"/>
      <c r="S490" s="155"/>
      <c r="T490" s="155"/>
      <c r="U490" s="155"/>
      <c r="V490" s="155"/>
      <c r="W490" s="155"/>
      <c r="X490" s="155"/>
      <c r="Y490" s="155"/>
      <c r="Z490" s="155"/>
      <c r="AA490" s="155"/>
      <c r="AB490" s="155"/>
      <c r="AC490" s="155"/>
      <c r="AD490" s="155"/>
      <c r="AE490" s="155"/>
      <c r="AF490" s="155"/>
      <c r="AG490" s="155"/>
      <c r="AH490" s="155"/>
      <c r="AI490" s="155"/>
      <c r="AJ490" s="155"/>
      <c r="AK490" s="155"/>
      <c r="AL490" s="155"/>
      <c r="AM490" s="155"/>
      <c r="AN490" s="155"/>
      <c r="AO490" s="155"/>
    </row>
    <row r="491" spans="1:41" s="28" customFormat="1" ht="12.4" customHeight="1" outlineLevel="1">
      <c r="A491" s="172">
        <v>207122</v>
      </c>
      <c r="B491" s="259" t="s">
        <v>1221</v>
      </c>
      <c r="C491" s="168" t="s">
        <v>2</v>
      </c>
      <c r="D491" s="163">
        <v>10</v>
      </c>
      <c r="E491" s="357">
        <v>0</v>
      </c>
      <c r="F491" s="161">
        <f t="shared" si="115"/>
        <v>0</v>
      </c>
      <c r="G491" s="161">
        <f t="shared" si="116"/>
        <v>0</v>
      </c>
      <c r="H491" s="230"/>
      <c r="I491" s="230"/>
      <c r="J491" s="231"/>
      <c r="K491" s="16"/>
      <c r="L491" s="232">
        <f t="shared" si="112"/>
        <v>0</v>
      </c>
      <c r="M491" s="233">
        <f t="shared" si="113"/>
        <v>0</v>
      </c>
      <c r="N491" s="233">
        <f t="shared" si="114"/>
        <v>0</v>
      </c>
      <c r="O491" s="155"/>
      <c r="P491" s="155"/>
      <c r="Q491" s="155"/>
      <c r="R491" s="155"/>
      <c r="S491" s="155"/>
      <c r="T491" s="155"/>
      <c r="U491" s="155"/>
      <c r="V491" s="155"/>
      <c r="W491" s="155"/>
      <c r="X491" s="155"/>
      <c r="Y491" s="155"/>
      <c r="Z491" s="155"/>
      <c r="AA491" s="155"/>
      <c r="AB491" s="155"/>
      <c r="AC491" s="155"/>
      <c r="AD491" s="155"/>
      <c r="AE491" s="155"/>
      <c r="AF491" s="155"/>
      <c r="AG491" s="155"/>
      <c r="AH491" s="155"/>
      <c r="AI491" s="155"/>
      <c r="AJ491" s="155"/>
      <c r="AK491" s="155"/>
      <c r="AL491" s="155"/>
      <c r="AM491" s="155"/>
      <c r="AN491" s="155"/>
      <c r="AO491" s="155"/>
    </row>
    <row r="492" spans="1:41" s="28" customFormat="1" ht="12.4" customHeight="1" outlineLevel="1">
      <c r="A492" s="172">
        <v>207123</v>
      </c>
      <c r="B492" s="259" t="s">
        <v>1222</v>
      </c>
      <c r="C492" s="168" t="s">
        <v>2</v>
      </c>
      <c r="D492" s="163">
        <v>10</v>
      </c>
      <c r="E492" s="357">
        <v>0</v>
      </c>
      <c r="F492" s="161">
        <f t="shared" si="115"/>
        <v>0</v>
      </c>
      <c r="G492" s="161">
        <f t="shared" si="116"/>
        <v>0</v>
      </c>
      <c r="H492" s="230"/>
      <c r="I492" s="230"/>
      <c r="J492" s="231"/>
      <c r="K492" s="16"/>
      <c r="L492" s="232">
        <f t="shared" si="112"/>
        <v>0</v>
      </c>
      <c r="M492" s="233">
        <f t="shared" si="113"/>
        <v>0</v>
      </c>
      <c r="N492" s="233">
        <f t="shared" si="114"/>
        <v>0</v>
      </c>
      <c r="O492" s="155"/>
      <c r="P492" s="155"/>
      <c r="Q492" s="155"/>
      <c r="R492" s="155"/>
      <c r="S492" s="155"/>
      <c r="T492" s="155"/>
      <c r="U492" s="155"/>
      <c r="V492" s="155"/>
      <c r="W492" s="155"/>
      <c r="X492" s="155"/>
      <c r="Y492" s="155"/>
      <c r="Z492" s="155"/>
      <c r="AA492" s="155"/>
      <c r="AB492" s="155"/>
      <c r="AC492" s="155"/>
      <c r="AD492" s="155"/>
      <c r="AE492" s="155"/>
      <c r="AF492" s="155"/>
      <c r="AG492" s="155"/>
      <c r="AH492" s="155"/>
      <c r="AI492" s="155"/>
      <c r="AJ492" s="155"/>
      <c r="AK492" s="155"/>
      <c r="AL492" s="155"/>
      <c r="AM492" s="155"/>
      <c r="AN492" s="155"/>
      <c r="AO492" s="155"/>
    </row>
    <row r="493" spans="1:41" s="28" customFormat="1" ht="12.4" customHeight="1" outlineLevel="1">
      <c r="A493" s="172">
        <v>207124</v>
      </c>
      <c r="B493" s="259" t="s">
        <v>1223</v>
      </c>
      <c r="C493" s="168" t="s">
        <v>2</v>
      </c>
      <c r="D493" s="163">
        <v>10</v>
      </c>
      <c r="E493" s="357">
        <v>0</v>
      </c>
      <c r="F493" s="161">
        <f t="shared" si="115"/>
        <v>0</v>
      </c>
      <c r="G493" s="161">
        <f t="shared" si="116"/>
        <v>0</v>
      </c>
      <c r="H493" s="230"/>
      <c r="I493" s="230"/>
      <c r="J493" s="231"/>
      <c r="K493" s="16"/>
      <c r="L493" s="232">
        <f t="shared" si="112"/>
        <v>0</v>
      </c>
      <c r="M493" s="233">
        <f t="shared" si="113"/>
        <v>0</v>
      </c>
      <c r="N493" s="233">
        <f t="shared" si="114"/>
        <v>0</v>
      </c>
      <c r="O493" s="155"/>
      <c r="P493" s="155"/>
      <c r="Q493" s="155"/>
      <c r="R493" s="155"/>
      <c r="S493" s="155"/>
      <c r="T493" s="155"/>
      <c r="U493" s="155"/>
      <c r="V493" s="155"/>
      <c r="W493" s="155"/>
      <c r="X493" s="155"/>
      <c r="Y493" s="155"/>
      <c r="Z493" s="155"/>
      <c r="AA493" s="155"/>
      <c r="AB493" s="155"/>
      <c r="AC493" s="155"/>
      <c r="AD493" s="155"/>
      <c r="AE493" s="155"/>
      <c r="AF493" s="155"/>
      <c r="AG493" s="155"/>
      <c r="AH493" s="155"/>
      <c r="AI493" s="155"/>
      <c r="AJ493" s="155"/>
      <c r="AK493" s="155"/>
      <c r="AL493" s="155"/>
      <c r="AM493" s="155"/>
      <c r="AN493" s="155"/>
      <c r="AO493" s="155"/>
    </row>
    <row r="494" spans="1:41" s="28" customFormat="1" ht="12.4" customHeight="1" outlineLevel="1">
      <c r="A494" s="172">
        <v>207125</v>
      </c>
      <c r="B494" s="259" t="s">
        <v>1224</v>
      </c>
      <c r="C494" s="168" t="s">
        <v>2</v>
      </c>
      <c r="D494" s="163">
        <v>10</v>
      </c>
      <c r="E494" s="357">
        <v>0</v>
      </c>
      <c r="F494" s="161">
        <f t="shared" si="115"/>
        <v>0</v>
      </c>
      <c r="G494" s="161">
        <f t="shared" si="116"/>
        <v>0</v>
      </c>
      <c r="H494" s="230"/>
      <c r="I494" s="230"/>
      <c r="J494" s="231"/>
      <c r="K494" s="16"/>
      <c r="L494" s="232">
        <f t="shared" si="112"/>
        <v>0</v>
      </c>
      <c r="M494" s="233">
        <f t="shared" si="113"/>
        <v>0</v>
      </c>
      <c r="N494" s="233">
        <f t="shared" si="114"/>
        <v>0</v>
      </c>
      <c r="O494" s="155"/>
      <c r="P494" s="155"/>
      <c r="Q494" s="155"/>
      <c r="R494" s="155"/>
      <c r="S494" s="155"/>
      <c r="T494" s="155"/>
      <c r="U494" s="155"/>
      <c r="V494" s="155"/>
      <c r="W494" s="155"/>
      <c r="X494" s="155"/>
      <c r="Y494" s="155"/>
      <c r="Z494" s="155"/>
      <c r="AA494" s="155"/>
      <c r="AB494" s="155"/>
      <c r="AC494" s="155"/>
      <c r="AD494" s="155"/>
      <c r="AE494" s="155"/>
      <c r="AF494" s="155"/>
      <c r="AG494" s="155"/>
      <c r="AH494" s="155"/>
      <c r="AI494" s="155"/>
      <c r="AJ494" s="155"/>
      <c r="AK494" s="155"/>
      <c r="AL494" s="155"/>
      <c r="AM494" s="155"/>
      <c r="AN494" s="155"/>
      <c r="AO494" s="155"/>
    </row>
    <row r="495" spans="1:41" s="28" customFormat="1" ht="12.4" customHeight="1" outlineLevel="1">
      <c r="A495" s="172">
        <v>207126</v>
      </c>
      <c r="B495" s="259" t="s">
        <v>1225</v>
      </c>
      <c r="C495" s="168" t="s">
        <v>2</v>
      </c>
      <c r="D495" s="163">
        <v>10</v>
      </c>
      <c r="E495" s="357">
        <v>0</v>
      </c>
      <c r="F495" s="161">
        <f t="shared" si="115"/>
        <v>0</v>
      </c>
      <c r="G495" s="161">
        <f t="shared" si="116"/>
        <v>0</v>
      </c>
      <c r="H495" s="230"/>
      <c r="I495" s="230"/>
      <c r="J495" s="231"/>
      <c r="K495" s="16"/>
      <c r="L495" s="232">
        <f t="shared" si="112"/>
        <v>0</v>
      </c>
      <c r="M495" s="233">
        <f t="shared" si="113"/>
        <v>0</v>
      </c>
      <c r="N495" s="233">
        <f t="shared" si="114"/>
        <v>0</v>
      </c>
      <c r="O495" s="155"/>
      <c r="P495" s="155"/>
      <c r="Q495" s="155"/>
      <c r="R495" s="155"/>
      <c r="S495" s="155"/>
      <c r="T495" s="155"/>
      <c r="U495" s="155"/>
      <c r="V495" s="155"/>
      <c r="W495" s="155"/>
      <c r="X495" s="155"/>
      <c r="Y495" s="155"/>
      <c r="Z495" s="155"/>
      <c r="AA495" s="155"/>
      <c r="AB495" s="155"/>
      <c r="AC495" s="155"/>
      <c r="AD495" s="155"/>
      <c r="AE495" s="155"/>
      <c r="AF495" s="155"/>
      <c r="AG495" s="155"/>
      <c r="AH495" s="155"/>
      <c r="AI495" s="155"/>
      <c r="AJ495" s="155"/>
      <c r="AK495" s="155"/>
      <c r="AL495" s="155"/>
      <c r="AM495" s="155"/>
      <c r="AN495" s="155"/>
      <c r="AO495" s="155"/>
    </row>
    <row r="496" spans="1:41" s="28" customFormat="1" ht="12.4" customHeight="1" outlineLevel="1">
      <c r="A496" s="172">
        <v>207127</v>
      </c>
      <c r="B496" s="259" t="s">
        <v>1226</v>
      </c>
      <c r="C496" s="168" t="s">
        <v>2</v>
      </c>
      <c r="D496" s="163">
        <v>10</v>
      </c>
      <c r="E496" s="357">
        <v>0</v>
      </c>
      <c r="F496" s="161">
        <f t="shared" si="115"/>
        <v>0</v>
      </c>
      <c r="G496" s="161">
        <f t="shared" si="116"/>
        <v>0</v>
      </c>
      <c r="H496" s="230"/>
      <c r="I496" s="230"/>
      <c r="J496" s="231"/>
      <c r="K496" s="16"/>
      <c r="L496" s="232">
        <f t="shared" si="112"/>
        <v>0</v>
      </c>
      <c r="M496" s="233">
        <f t="shared" si="113"/>
        <v>0</v>
      </c>
      <c r="N496" s="233">
        <f t="shared" si="114"/>
        <v>0</v>
      </c>
      <c r="O496" s="155"/>
      <c r="P496" s="155"/>
      <c r="Q496" s="155"/>
      <c r="R496" s="155"/>
      <c r="S496" s="155"/>
      <c r="T496" s="155"/>
      <c r="U496" s="155"/>
      <c r="V496" s="155"/>
      <c r="W496" s="155"/>
      <c r="X496" s="155"/>
      <c r="Y496" s="155"/>
      <c r="Z496" s="155"/>
      <c r="AA496" s="155"/>
      <c r="AB496" s="155"/>
      <c r="AC496" s="155"/>
      <c r="AD496" s="155"/>
      <c r="AE496" s="155"/>
      <c r="AF496" s="155"/>
      <c r="AG496" s="155"/>
      <c r="AH496" s="155"/>
      <c r="AI496" s="155"/>
      <c r="AJ496" s="155"/>
      <c r="AK496" s="155"/>
      <c r="AL496" s="155"/>
      <c r="AM496" s="155"/>
      <c r="AN496" s="155"/>
      <c r="AO496" s="155"/>
    </row>
    <row r="497" spans="1:256" s="28" customFormat="1" ht="12.4" customHeight="1" outlineLevel="1">
      <c r="A497" s="172">
        <v>207128</v>
      </c>
      <c r="B497" s="259" t="s">
        <v>1227</v>
      </c>
      <c r="C497" s="168" t="s">
        <v>2</v>
      </c>
      <c r="D497" s="163">
        <v>10</v>
      </c>
      <c r="E497" s="357">
        <v>0</v>
      </c>
      <c r="F497" s="161">
        <f t="shared" si="115"/>
        <v>0</v>
      </c>
      <c r="G497" s="161">
        <f t="shared" si="116"/>
        <v>0</v>
      </c>
      <c r="H497" s="230"/>
      <c r="I497" s="230"/>
      <c r="J497" s="231"/>
      <c r="K497" s="16"/>
      <c r="L497" s="232">
        <f t="shared" si="112"/>
        <v>0</v>
      </c>
      <c r="M497" s="233">
        <f t="shared" si="113"/>
        <v>0</v>
      </c>
      <c r="N497" s="233">
        <f t="shared" si="114"/>
        <v>0</v>
      </c>
      <c r="O497" s="155"/>
      <c r="P497" s="155"/>
      <c r="Q497" s="155"/>
      <c r="R497" s="155"/>
      <c r="S497" s="155"/>
      <c r="T497" s="155"/>
      <c r="U497" s="155"/>
      <c r="V497" s="155"/>
      <c r="W497" s="155"/>
      <c r="X497" s="155"/>
      <c r="Y497" s="155"/>
      <c r="Z497" s="155"/>
      <c r="AA497" s="155"/>
      <c r="AB497" s="155"/>
      <c r="AC497" s="155"/>
      <c r="AD497" s="155"/>
      <c r="AE497" s="155"/>
      <c r="AF497" s="155"/>
      <c r="AG497" s="155"/>
      <c r="AH497" s="155"/>
      <c r="AI497" s="155"/>
      <c r="AJ497" s="155"/>
      <c r="AK497" s="155"/>
      <c r="AL497" s="155"/>
      <c r="AM497" s="155"/>
      <c r="AN497" s="155"/>
      <c r="AO497" s="155"/>
    </row>
    <row r="498" spans="1:256" s="28" customFormat="1" ht="12.4" customHeight="1" outlineLevel="1">
      <c r="A498" s="172">
        <v>207129</v>
      </c>
      <c r="B498" s="259" t="s">
        <v>1228</v>
      </c>
      <c r="C498" s="168" t="s">
        <v>2</v>
      </c>
      <c r="D498" s="163">
        <v>10</v>
      </c>
      <c r="E498" s="357">
        <v>0</v>
      </c>
      <c r="F498" s="161">
        <f t="shared" si="115"/>
        <v>0</v>
      </c>
      <c r="G498" s="161">
        <f t="shared" si="116"/>
        <v>0</v>
      </c>
      <c r="H498" s="230"/>
      <c r="I498" s="230"/>
      <c r="J498" s="231"/>
      <c r="K498" s="16"/>
      <c r="L498" s="232">
        <f t="shared" si="112"/>
        <v>0</v>
      </c>
      <c r="M498" s="233">
        <f t="shared" si="113"/>
        <v>0</v>
      </c>
      <c r="N498" s="233">
        <f t="shared" si="114"/>
        <v>0</v>
      </c>
      <c r="O498" s="155"/>
      <c r="P498" s="155"/>
      <c r="Q498" s="155"/>
      <c r="R498" s="155"/>
      <c r="S498" s="155"/>
      <c r="T498" s="155"/>
      <c r="U498" s="155"/>
      <c r="V498" s="155"/>
      <c r="W498" s="155"/>
      <c r="X498" s="155"/>
      <c r="Y498" s="155"/>
      <c r="Z498" s="155"/>
      <c r="AA498" s="155"/>
      <c r="AB498" s="155"/>
      <c r="AC498" s="155"/>
      <c r="AD498" s="155"/>
      <c r="AE498" s="155"/>
      <c r="AF498" s="155"/>
      <c r="AG498" s="155"/>
      <c r="AH498" s="155"/>
      <c r="AI498" s="155"/>
      <c r="AJ498" s="155"/>
      <c r="AK498" s="155"/>
      <c r="AL498" s="155"/>
      <c r="AM498" s="155"/>
      <c r="AN498" s="155"/>
      <c r="AO498" s="155"/>
    </row>
    <row r="499" spans="1:256" s="28" customFormat="1" ht="12.4" customHeight="1" outlineLevel="1">
      <c r="A499" s="172">
        <v>207130</v>
      </c>
      <c r="B499" s="259" t="s">
        <v>1229</v>
      </c>
      <c r="C499" s="168" t="s">
        <v>2</v>
      </c>
      <c r="D499" s="163">
        <v>10</v>
      </c>
      <c r="E499" s="357">
        <v>0</v>
      </c>
      <c r="F499" s="161">
        <f t="shared" si="115"/>
        <v>0</v>
      </c>
      <c r="G499" s="161">
        <f t="shared" si="116"/>
        <v>0</v>
      </c>
      <c r="H499" s="230"/>
      <c r="I499" s="230"/>
      <c r="J499" s="231"/>
      <c r="K499" s="16"/>
      <c r="L499" s="232">
        <f t="shared" si="112"/>
        <v>0</v>
      </c>
      <c r="M499" s="233">
        <f t="shared" si="113"/>
        <v>0</v>
      </c>
      <c r="N499" s="233">
        <f t="shared" si="114"/>
        <v>0</v>
      </c>
      <c r="O499" s="155"/>
      <c r="P499" s="155"/>
      <c r="Q499" s="155"/>
      <c r="R499" s="155"/>
      <c r="S499" s="155"/>
      <c r="T499" s="155"/>
      <c r="U499" s="155"/>
      <c r="V499" s="155"/>
      <c r="W499" s="155"/>
      <c r="X499" s="155"/>
      <c r="Y499" s="155"/>
      <c r="Z499" s="155"/>
      <c r="AA499" s="155"/>
      <c r="AB499" s="155"/>
      <c r="AC499" s="155"/>
      <c r="AD499" s="155"/>
      <c r="AE499" s="155"/>
      <c r="AF499" s="155"/>
      <c r="AG499" s="155"/>
      <c r="AH499" s="155"/>
      <c r="AI499" s="155"/>
      <c r="AJ499" s="155"/>
      <c r="AK499" s="155"/>
      <c r="AL499" s="155"/>
      <c r="AM499" s="155"/>
      <c r="AN499" s="155"/>
      <c r="AO499" s="155"/>
    </row>
    <row r="500" spans="1:256" s="28" customFormat="1" ht="12.4" customHeight="1" outlineLevel="1">
      <c r="A500" s="172">
        <v>207131</v>
      </c>
      <c r="B500" s="259" t="s">
        <v>1230</v>
      </c>
      <c r="C500" s="168" t="s">
        <v>2</v>
      </c>
      <c r="D500" s="163">
        <v>10</v>
      </c>
      <c r="E500" s="357">
        <v>0</v>
      </c>
      <c r="F500" s="161">
        <f t="shared" si="115"/>
        <v>0</v>
      </c>
      <c r="G500" s="161">
        <f t="shared" si="116"/>
        <v>0</v>
      </c>
      <c r="H500" s="230"/>
      <c r="I500" s="230"/>
      <c r="J500" s="231"/>
      <c r="K500" s="16"/>
      <c r="L500" s="232">
        <f t="shared" si="112"/>
        <v>0</v>
      </c>
      <c r="M500" s="233">
        <f t="shared" si="113"/>
        <v>0</v>
      </c>
      <c r="N500" s="233">
        <f t="shared" si="114"/>
        <v>0</v>
      </c>
      <c r="O500" s="155"/>
      <c r="P500" s="155"/>
      <c r="Q500" s="155"/>
      <c r="R500" s="155"/>
      <c r="S500" s="155"/>
      <c r="T500" s="155"/>
      <c r="U500" s="155"/>
      <c r="V500" s="155"/>
      <c r="W500" s="155"/>
      <c r="X500" s="155"/>
      <c r="Y500" s="155"/>
      <c r="Z500" s="155"/>
      <c r="AA500" s="155"/>
      <c r="AB500" s="155"/>
      <c r="AC500" s="155"/>
      <c r="AD500" s="155"/>
      <c r="AE500" s="155"/>
      <c r="AF500" s="155"/>
      <c r="AG500" s="155"/>
      <c r="AH500" s="155"/>
      <c r="AI500" s="155"/>
      <c r="AJ500" s="155"/>
      <c r="AK500" s="155"/>
      <c r="AL500" s="155"/>
      <c r="AM500" s="155"/>
      <c r="AN500" s="155"/>
      <c r="AO500" s="155"/>
    </row>
    <row r="501" spans="1:256" s="28" customFormat="1" ht="12.4" customHeight="1" outlineLevel="1">
      <c r="A501" s="172">
        <v>207132</v>
      </c>
      <c r="B501" s="259" t="s">
        <v>1231</v>
      </c>
      <c r="C501" s="168" t="s">
        <v>2</v>
      </c>
      <c r="D501" s="163">
        <v>10</v>
      </c>
      <c r="E501" s="357">
        <v>0</v>
      </c>
      <c r="F501" s="161">
        <f t="shared" si="115"/>
        <v>0</v>
      </c>
      <c r="G501" s="161">
        <f t="shared" si="116"/>
        <v>0</v>
      </c>
      <c r="H501" s="230"/>
      <c r="I501" s="230"/>
      <c r="J501" s="231"/>
      <c r="K501" s="16"/>
      <c r="L501" s="232">
        <f t="shared" si="112"/>
        <v>0</v>
      </c>
      <c r="M501" s="233">
        <f t="shared" si="113"/>
        <v>0</v>
      </c>
      <c r="N501" s="233">
        <f t="shared" si="114"/>
        <v>0</v>
      </c>
      <c r="O501" s="155"/>
      <c r="P501" s="155"/>
      <c r="Q501" s="155"/>
      <c r="R501" s="155"/>
      <c r="S501" s="155"/>
      <c r="T501" s="155"/>
      <c r="U501" s="155"/>
      <c r="V501" s="155"/>
      <c r="W501" s="155"/>
      <c r="X501" s="155"/>
      <c r="Y501" s="155"/>
      <c r="Z501" s="155"/>
      <c r="AA501" s="155"/>
      <c r="AB501" s="155"/>
      <c r="AC501" s="155"/>
      <c r="AD501" s="155"/>
      <c r="AE501" s="155"/>
      <c r="AF501" s="155"/>
      <c r="AG501" s="155"/>
      <c r="AH501" s="155"/>
      <c r="AI501" s="155"/>
      <c r="AJ501" s="155"/>
      <c r="AK501" s="155"/>
      <c r="AL501" s="155"/>
      <c r="AM501" s="155"/>
      <c r="AN501" s="155"/>
      <c r="AO501" s="155"/>
    </row>
    <row r="502" spans="1:256" s="28" customFormat="1" ht="12.4" customHeight="1" outlineLevel="1">
      <c r="A502" s="172">
        <v>207133</v>
      </c>
      <c r="B502" s="259" t="s">
        <v>1232</v>
      </c>
      <c r="C502" s="168" t="s">
        <v>2</v>
      </c>
      <c r="D502" s="163">
        <v>10</v>
      </c>
      <c r="E502" s="357">
        <v>0</v>
      </c>
      <c r="F502" s="161">
        <f t="shared" si="115"/>
        <v>0</v>
      </c>
      <c r="G502" s="161">
        <f t="shared" si="116"/>
        <v>0</v>
      </c>
      <c r="H502" s="230"/>
      <c r="I502" s="230"/>
      <c r="J502" s="231"/>
      <c r="K502" s="16"/>
      <c r="L502" s="232">
        <f t="shared" si="112"/>
        <v>0</v>
      </c>
      <c r="M502" s="233">
        <f t="shared" si="113"/>
        <v>0</v>
      </c>
      <c r="N502" s="233">
        <f t="shared" si="114"/>
        <v>0</v>
      </c>
      <c r="O502" s="155"/>
      <c r="P502" s="155"/>
      <c r="Q502" s="155"/>
      <c r="R502" s="155"/>
      <c r="S502" s="155"/>
      <c r="T502" s="155"/>
      <c r="U502" s="155"/>
      <c r="V502" s="155"/>
      <c r="W502" s="155"/>
      <c r="X502" s="155"/>
      <c r="Y502" s="155"/>
      <c r="Z502" s="155"/>
      <c r="AA502" s="155"/>
      <c r="AB502" s="155"/>
      <c r="AC502" s="155"/>
      <c r="AD502" s="155"/>
      <c r="AE502" s="155"/>
      <c r="AF502" s="155"/>
      <c r="AG502" s="155"/>
      <c r="AH502" s="155"/>
      <c r="AI502" s="155"/>
      <c r="AJ502" s="155"/>
      <c r="AK502" s="155"/>
      <c r="AL502" s="155"/>
      <c r="AM502" s="155"/>
      <c r="AN502" s="155"/>
      <c r="AO502" s="155"/>
    </row>
    <row r="503" spans="1:256" s="28" customFormat="1" ht="12.4" customHeight="1" outlineLevel="1">
      <c r="A503" s="172">
        <v>207134</v>
      </c>
      <c r="B503" s="259" t="s">
        <v>1233</v>
      </c>
      <c r="C503" s="168" t="s">
        <v>2</v>
      </c>
      <c r="D503" s="163">
        <v>10</v>
      </c>
      <c r="E503" s="357">
        <v>0</v>
      </c>
      <c r="F503" s="161">
        <f t="shared" si="115"/>
        <v>0</v>
      </c>
      <c r="G503" s="161">
        <f t="shared" si="116"/>
        <v>0</v>
      </c>
      <c r="H503" s="230"/>
      <c r="I503" s="230"/>
      <c r="J503" s="231"/>
      <c r="K503" s="16"/>
      <c r="L503" s="232">
        <f t="shared" si="112"/>
        <v>0</v>
      </c>
      <c r="M503" s="233">
        <f t="shared" si="113"/>
        <v>0</v>
      </c>
      <c r="N503" s="233">
        <f t="shared" si="114"/>
        <v>0</v>
      </c>
      <c r="O503" s="155"/>
      <c r="P503" s="155"/>
      <c r="Q503" s="155"/>
      <c r="R503" s="155"/>
      <c r="S503" s="155"/>
      <c r="T503" s="155"/>
      <c r="U503" s="155"/>
      <c r="V503" s="155"/>
      <c r="W503" s="155"/>
      <c r="X503" s="155"/>
      <c r="Y503" s="155"/>
      <c r="Z503" s="155"/>
      <c r="AA503" s="155"/>
      <c r="AB503" s="155"/>
      <c r="AC503" s="155"/>
      <c r="AD503" s="155"/>
      <c r="AE503" s="155"/>
      <c r="AF503" s="155"/>
      <c r="AG503" s="155"/>
      <c r="AH503" s="155"/>
      <c r="AI503" s="155"/>
      <c r="AJ503" s="155"/>
      <c r="AK503" s="155"/>
      <c r="AL503" s="155"/>
      <c r="AM503" s="155"/>
      <c r="AN503" s="155"/>
      <c r="AO503" s="155"/>
    </row>
    <row r="504" spans="1:256" s="28" customFormat="1" ht="12.4" customHeight="1" outlineLevel="1">
      <c r="A504" s="172">
        <v>207135</v>
      </c>
      <c r="B504" s="259" t="s">
        <v>1234</v>
      </c>
      <c r="C504" s="168" t="s">
        <v>2</v>
      </c>
      <c r="D504" s="163">
        <v>10</v>
      </c>
      <c r="E504" s="357">
        <v>0</v>
      </c>
      <c r="F504" s="161">
        <f t="shared" si="115"/>
        <v>0</v>
      </c>
      <c r="G504" s="161">
        <f t="shared" si="116"/>
        <v>0</v>
      </c>
      <c r="H504" s="230"/>
      <c r="I504" s="230"/>
      <c r="J504" s="231"/>
      <c r="K504" s="16"/>
      <c r="L504" s="232">
        <f t="shared" si="112"/>
        <v>0</v>
      </c>
      <c r="M504" s="233">
        <f t="shared" si="113"/>
        <v>0</v>
      </c>
      <c r="N504" s="233">
        <f t="shared" si="114"/>
        <v>0</v>
      </c>
      <c r="O504" s="155"/>
      <c r="P504" s="155"/>
      <c r="Q504" s="155"/>
      <c r="R504" s="155"/>
      <c r="S504" s="155"/>
      <c r="T504" s="155"/>
      <c r="U504" s="155"/>
      <c r="V504" s="155"/>
      <c r="W504" s="155"/>
      <c r="X504" s="155"/>
      <c r="Y504" s="155"/>
      <c r="Z504" s="155"/>
      <c r="AA504" s="155"/>
      <c r="AB504" s="155"/>
      <c r="AC504" s="155"/>
      <c r="AD504" s="155"/>
      <c r="AE504" s="155"/>
      <c r="AF504" s="155"/>
      <c r="AG504" s="155"/>
      <c r="AH504" s="155"/>
      <c r="AI504" s="155"/>
      <c r="AJ504" s="155"/>
      <c r="AK504" s="155"/>
      <c r="AL504" s="155"/>
      <c r="AM504" s="155"/>
      <c r="AN504" s="155"/>
      <c r="AO504" s="155"/>
    </row>
    <row r="505" spans="1:256" s="28" customFormat="1" ht="12.4" customHeight="1" outlineLevel="1">
      <c r="A505" s="172">
        <v>207136</v>
      </c>
      <c r="B505" s="259" t="s">
        <v>1235</v>
      </c>
      <c r="C505" s="168" t="s">
        <v>2</v>
      </c>
      <c r="D505" s="163">
        <v>10</v>
      </c>
      <c r="E505" s="357">
        <v>0</v>
      </c>
      <c r="F505" s="161">
        <f t="shared" ref="F505:F531" si="117">E505/1.031</f>
        <v>0</v>
      </c>
      <c r="G505" s="161">
        <f t="shared" si="116"/>
        <v>0</v>
      </c>
      <c r="H505" s="230"/>
      <c r="I505" s="230"/>
      <c r="J505" s="231"/>
      <c r="K505" s="16"/>
      <c r="L505" s="232">
        <f t="shared" ref="L505:L531" si="118">K505*E505</f>
        <v>0</v>
      </c>
      <c r="M505" s="233">
        <f t="shared" ref="M505:M531" si="119">IF($L$8&gt;=30000,K505*F505,0)</f>
        <v>0</v>
      </c>
      <c r="N505" s="233">
        <f t="shared" ref="N505:N531" si="120">IF($L$8&gt;=100000,K505*G505,0)</f>
        <v>0</v>
      </c>
      <c r="O505" s="155"/>
      <c r="P505" s="155"/>
      <c r="Q505" s="155"/>
      <c r="R505" s="155"/>
      <c r="S505" s="155"/>
      <c r="T505" s="155"/>
      <c r="U505" s="155"/>
      <c r="V505" s="155"/>
      <c r="W505" s="155"/>
      <c r="X505" s="155"/>
      <c r="Y505" s="155"/>
      <c r="Z505" s="155"/>
      <c r="AA505" s="155"/>
      <c r="AB505" s="155"/>
      <c r="AC505" s="155"/>
      <c r="AD505" s="155"/>
      <c r="AE505" s="155"/>
      <c r="AF505" s="155"/>
      <c r="AG505" s="155"/>
      <c r="AH505" s="155"/>
      <c r="AI505" s="155"/>
      <c r="AJ505" s="155"/>
      <c r="AK505" s="155"/>
      <c r="AL505" s="155"/>
      <c r="AM505" s="155"/>
      <c r="AN505" s="155"/>
      <c r="AO505" s="155"/>
    </row>
    <row r="506" spans="1:256" s="28" customFormat="1" ht="12.4" customHeight="1" outlineLevel="1">
      <c r="A506" s="172">
        <v>207137</v>
      </c>
      <c r="B506" s="259" t="s">
        <v>1236</v>
      </c>
      <c r="C506" s="168" t="s">
        <v>2</v>
      </c>
      <c r="D506" s="163">
        <v>10</v>
      </c>
      <c r="E506" s="357">
        <v>0</v>
      </c>
      <c r="F506" s="161">
        <f t="shared" si="117"/>
        <v>0</v>
      </c>
      <c r="G506" s="161">
        <f t="shared" si="116"/>
        <v>0</v>
      </c>
      <c r="H506" s="230"/>
      <c r="I506" s="230"/>
      <c r="J506" s="231"/>
      <c r="K506" s="16"/>
      <c r="L506" s="232">
        <f t="shared" si="118"/>
        <v>0</v>
      </c>
      <c r="M506" s="233">
        <f t="shared" si="119"/>
        <v>0</v>
      </c>
      <c r="N506" s="233">
        <f t="shared" si="120"/>
        <v>0</v>
      </c>
      <c r="O506" s="155"/>
      <c r="P506" s="155"/>
      <c r="Q506" s="155"/>
      <c r="R506" s="155"/>
      <c r="S506" s="155"/>
      <c r="T506" s="155"/>
      <c r="U506" s="155"/>
      <c r="V506" s="155"/>
      <c r="W506" s="155"/>
      <c r="X506" s="155"/>
      <c r="Y506" s="155"/>
      <c r="Z506" s="155"/>
      <c r="AA506" s="155"/>
      <c r="AB506" s="155"/>
      <c r="AC506" s="155"/>
      <c r="AD506" s="155"/>
      <c r="AE506" s="155"/>
      <c r="AF506" s="155"/>
      <c r="AG506" s="155"/>
      <c r="AH506" s="155"/>
      <c r="AI506" s="155"/>
      <c r="AJ506" s="155"/>
      <c r="AK506" s="155"/>
      <c r="AL506" s="155"/>
      <c r="AM506" s="155"/>
      <c r="AN506" s="155"/>
      <c r="AO506" s="155"/>
    </row>
    <row r="507" spans="1:256" s="28" customFormat="1" ht="12.4" customHeight="1" outlineLevel="1">
      <c r="A507" s="172">
        <v>207138</v>
      </c>
      <c r="B507" s="259" t="s">
        <v>1237</v>
      </c>
      <c r="C507" s="168" t="s">
        <v>2</v>
      </c>
      <c r="D507" s="163">
        <v>10</v>
      </c>
      <c r="E507" s="357">
        <v>0</v>
      </c>
      <c r="F507" s="161">
        <f t="shared" si="117"/>
        <v>0</v>
      </c>
      <c r="G507" s="161">
        <f t="shared" si="116"/>
        <v>0</v>
      </c>
      <c r="H507" s="230"/>
      <c r="I507" s="230"/>
      <c r="J507" s="231"/>
      <c r="K507" s="16"/>
      <c r="L507" s="232">
        <f t="shared" si="118"/>
        <v>0</v>
      </c>
      <c r="M507" s="233">
        <f t="shared" si="119"/>
        <v>0</v>
      </c>
      <c r="N507" s="233">
        <f t="shared" si="120"/>
        <v>0</v>
      </c>
      <c r="O507" s="155"/>
      <c r="P507" s="155"/>
      <c r="Q507" s="155"/>
      <c r="R507" s="155"/>
      <c r="S507" s="155"/>
      <c r="T507" s="155"/>
      <c r="U507" s="155"/>
      <c r="V507" s="155"/>
      <c r="W507" s="155"/>
      <c r="X507" s="155"/>
      <c r="Y507" s="155"/>
      <c r="Z507" s="155"/>
      <c r="AA507" s="155"/>
      <c r="AB507" s="155"/>
      <c r="AC507" s="155"/>
      <c r="AD507" s="155"/>
      <c r="AE507" s="155"/>
      <c r="AF507" s="155"/>
      <c r="AG507" s="155"/>
      <c r="AH507" s="155"/>
      <c r="AI507" s="155"/>
      <c r="AJ507" s="155"/>
      <c r="AK507" s="155"/>
      <c r="AL507" s="155"/>
      <c r="AM507" s="155"/>
      <c r="AN507" s="155"/>
      <c r="AO507" s="155"/>
    </row>
    <row r="508" spans="1:256" s="28" customFormat="1" ht="12.4" customHeight="1" outlineLevel="1">
      <c r="A508" s="172">
        <v>207139</v>
      </c>
      <c r="B508" s="259" t="s">
        <v>1238</v>
      </c>
      <c r="C508" s="168" t="s">
        <v>2</v>
      </c>
      <c r="D508" s="163">
        <v>10</v>
      </c>
      <c r="E508" s="357">
        <v>0</v>
      </c>
      <c r="F508" s="161">
        <f t="shared" si="117"/>
        <v>0</v>
      </c>
      <c r="G508" s="161">
        <f t="shared" si="116"/>
        <v>0</v>
      </c>
      <c r="H508" s="230"/>
      <c r="I508" s="230"/>
      <c r="J508" s="231"/>
      <c r="K508" s="16"/>
      <c r="L508" s="232">
        <f t="shared" si="118"/>
        <v>0</v>
      </c>
      <c r="M508" s="233">
        <f t="shared" si="119"/>
        <v>0</v>
      </c>
      <c r="N508" s="233">
        <f t="shared" si="120"/>
        <v>0</v>
      </c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5"/>
      <c r="Z508" s="155"/>
      <c r="AA508" s="155"/>
      <c r="AB508" s="155"/>
      <c r="AC508" s="155"/>
      <c r="AD508" s="155"/>
      <c r="AE508" s="155"/>
      <c r="AF508" s="155"/>
      <c r="AG508" s="155"/>
      <c r="AH508" s="155"/>
      <c r="AI508" s="155"/>
      <c r="AJ508" s="155"/>
      <c r="AK508" s="155"/>
      <c r="AL508" s="155"/>
      <c r="AM508" s="155"/>
      <c r="AN508" s="155"/>
      <c r="AO508" s="155"/>
    </row>
    <row r="509" spans="1:256" s="28" customFormat="1" ht="12.4" customHeight="1" outlineLevel="1">
      <c r="A509" s="172">
        <v>207140</v>
      </c>
      <c r="B509" s="259" t="s">
        <v>1239</v>
      </c>
      <c r="C509" s="168" t="s">
        <v>2</v>
      </c>
      <c r="D509" s="163">
        <v>10</v>
      </c>
      <c r="E509" s="357">
        <v>0</v>
      </c>
      <c r="F509" s="161">
        <f t="shared" si="117"/>
        <v>0</v>
      </c>
      <c r="G509" s="161">
        <f t="shared" si="116"/>
        <v>0</v>
      </c>
      <c r="H509" s="230"/>
      <c r="I509" s="230"/>
      <c r="J509" s="231"/>
      <c r="K509" s="16"/>
      <c r="L509" s="232">
        <f t="shared" si="118"/>
        <v>0</v>
      </c>
      <c r="M509" s="233">
        <f t="shared" si="119"/>
        <v>0</v>
      </c>
      <c r="N509" s="233">
        <f t="shared" si="120"/>
        <v>0</v>
      </c>
      <c r="O509" s="155"/>
      <c r="P509" s="155"/>
      <c r="Q509" s="155"/>
      <c r="R509" s="155"/>
      <c r="S509" s="155"/>
      <c r="T509" s="155"/>
      <c r="U509" s="155"/>
      <c r="V509" s="155"/>
      <c r="W509" s="155"/>
      <c r="X509" s="155"/>
      <c r="Y509" s="155"/>
      <c r="Z509" s="155"/>
      <c r="AA509" s="155"/>
      <c r="AB509" s="155"/>
      <c r="AC509" s="155"/>
      <c r="AD509" s="155"/>
      <c r="AE509" s="155"/>
      <c r="AF509" s="155"/>
      <c r="AG509" s="155"/>
      <c r="AH509" s="155"/>
      <c r="AI509" s="155"/>
      <c r="AJ509" s="155"/>
      <c r="AK509" s="155"/>
      <c r="AL509" s="155"/>
      <c r="AM509" s="155"/>
      <c r="AN509" s="155"/>
      <c r="AO509" s="155"/>
    </row>
    <row r="510" spans="1:256" s="28" customFormat="1" ht="12.4" customHeight="1" outlineLevel="1">
      <c r="A510" s="172">
        <v>207141</v>
      </c>
      <c r="B510" s="259" t="s">
        <v>1240</v>
      </c>
      <c r="C510" s="168" t="s">
        <v>2</v>
      </c>
      <c r="D510" s="163">
        <v>10</v>
      </c>
      <c r="E510" s="357">
        <v>0</v>
      </c>
      <c r="F510" s="161">
        <f t="shared" si="117"/>
        <v>0</v>
      </c>
      <c r="G510" s="161">
        <f t="shared" si="116"/>
        <v>0</v>
      </c>
      <c r="H510" s="230"/>
      <c r="I510" s="230"/>
      <c r="J510" s="231"/>
      <c r="K510" s="16"/>
      <c r="L510" s="232">
        <f t="shared" si="118"/>
        <v>0</v>
      </c>
      <c r="M510" s="233">
        <f t="shared" si="119"/>
        <v>0</v>
      </c>
      <c r="N510" s="233">
        <f t="shared" si="120"/>
        <v>0</v>
      </c>
      <c r="O510" s="155"/>
      <c r="P510" s="155"/>
      <c r="Q510" s="155"/>
      <c r="R510" s="155"/>
      <c r="S510" s="155"/>
      <c r="T510" s="155"/>
      <c r="U510" s="155"/>
      <c r="V510" s="155"/>
      <c r="W510" s="155"/>
      <c r="X510" s="155"/>
      <c r="Y510" s="155"/>
      <c r="Z510" s="155"/>
      <c r="AA510" s="155"/>
      <c r="AB510" s="155"/>
      <c r="AC510" s="155"/>
      <c r="AD510" s="155"/>
      <c r="AE510" s="155"/>
      <c r="AF510" s="155"/>
      <c r="AG510" s="155"/>
      <c r="AH510" s="155"/>
      <c r="AI510" s="155"/>
      <c r="AJ510" s="155"/>
      <c r="AK510" s="155"/>
      <c r="AL510" s="155"/>
      <c r="AM510" s="155"/>
      <c r="AN510" s="155"/>
      <c r="AO510" s="155"/>
    </row>
    <row r="511" spans="1:256" s="28" customFormat="1" ht="12.4" customHeight="1" outlineLevel="1">
      <c r="A511" s="172">
        <v>207142</v>
      </c>
      <c r="B511" s="259" t="s">
        <v>1241</v>
      </c>
      <c r="C511" s="168" t="s">
        <v>2</v>
      </c>
      <c r="D511" s="163">
        <v>10</v>
      </c>
      <c r="E511" s="357">
        <v>0</v>
      </c>
      <c r="F511" s="161">
        <f t="shared" si="117"/>
        <v>0</v>
      </c>
      <c r="G511" s="161">
        <f t="shared" si="116"/>
        <v>0</v>
      </c>
      <c r="H511" s="230"/>
      <c r="I511" s="230"/>
      <c r="J511" s="231"/>
      <c r="K511" s="16"/>
      <c r="L511" s="232">
        <f t="shared" si="118"/>
        <v>0</v>
      </c>
      <c r="M511" s="233">
        <f t="shared" si="119"/>
        <v>0</v>
      </c>
      <c r="N511" s="233">
        <f t="shared" si="120"/>
        <v>0</v>
      </c>
      <c r="O511" s="155"/>
      <c r="P511" s="155"/>
      <c r="Q511" s="155"/>
      <c r="R511" s="155"/>
      <c r="S511" s="155"/>
      <c r="T511" s="155"/>
      <c r="U511" s="155"/>
      <c r="V511" s="155"/>
      <c r="W511" s="155"/>
      <c r="X511" s="155"/>
      <c r="Y511" s="155"/>
      <c r="Z511" s="155"/>
      <c r="AA511" s="155"/>
      <c r="AB511" s="155"/>
      <c r="AC511" s="155"/>
      <c r="AD511" s="155"/>
      <c r="AE511" s="155"/>
      <c r="AF511" s="155"/>
      <c r="AG511" s="155"/>
      <c r="AH511" s="155"/>
      <c r="AI511" s="155"/>
      <c r="AJ511" s="155"/>
      <c r="AK511" s="155"/>
      <c r="AL511" s="155"/>
      <c r="AM511" s="155"/>
      <c r="AN511" s="155"/>
      <c r="AO511" s="155"/>
    </row>
    <row r="512" spans="1:256" s="28" customFormat="1" ht="12.4" customHeight="1" outlineLevel="1">
      <c r="A512" s="172">
        <v>207143</v>
      </c>
      <c r="B512" s="259" t="s">
        <v>1242</v>
      </c>
      <c r="C512" s="168" t="s">
        <v>2</v>
      </c>
      <c r="D512" s="163">
        <v>10</v>
      </c>
      <c r="E512" s="357">
        <v>0</v>
      </c>
      <c r="F512" s="161">
        <f t="shared" si="117"/>
        <v>0</v>
      </c>
      <c r="G512" s="161">
        <f t="shared" si="116"/>
        <v>0</v>
      </c>
      <c r="H512" s="257"/>
      <c r="I512" s="257"/>
      <c r="J512" s="258"/>
      <c r="K512" s="16"/>
      <c r="L512" s="232">
        <f t="shared" si="118"/>
        <v>0</v>
      </c>
      <c r="M512" s="233">
        <f t="shared" si="119"/>
        <v>0</v>
      </c>
      <c r="N512" s="233">
        <f t="shared" si="120"/>
        <v>0</v>
      </c>
      <c r="O512" s="155"/>
      <c r="P512" s="155"/>
      <c r="Q512" s="155"/>
      <c r="R512" s="155"/>
      <c r="S512" s="155"/>
      <c r="T512" s="155"/>
      <c r="U512" s="155"/>
      <c r="V512" s="155"/>
      <c r="W512" s="155"/>
      <c r="X512" s="155"/>
      <c r="Y512" s="155"/>
      <c r="Z512" s="155"/>
      <c r="AA512" s="155"/>
      <c r="AB512" s="155"/>
      <c r="AC512" s="155"/>
      <c r="AD512" s="155"/>
      <c r="AE512" s="155"/>
      <c r="AF512" s="155"/>
      <c r="AG512" s="155"/>
      <c r="AH512" s="155"/>
      <c r="AI512" s="155"/>
      <c r="AJ512" s="155"/>
      <c r="AK512" s="155"/>
      <c r="AL512" s="155"/>
      <c r="AM512" s="155"/>
      <c r="AN512" s="155"/>
      <c r="AO512" s="155"/>
      <c r="AP512" s="256"/>
      <c r="AQ512" s="256"/>
      <c r="AR512" s="256"/>
      <c r="AS512" s="256"/>
      <c r="AT512" s="256"/>
      <c r="AU512" s="256"/>
      <c r="AV512" s="256"/>
      <c r="AW512" s="256"/>
      <c r="AX512" s="256"/>
      <c r="AY512" s="256"/>
      <c r="AZ512" s="256"/>
      <c r="BA512" s="256"/>
      <c r="BB512" s="256"/>
      <c r="BC512" s="256"/>
      <c r="BD512" s="256"/>
      <c r="BE512" s="256"/>
      <c r="BF512" s="256"/>
      <c r="BG512" s="256"/>
      <c r="BH512" s="256"/>
      <c r="BI512" s="256"/>
      <c r="BJ512" s="256"/>
      <c r="BK512" s="256"/>
      <c r="BL512" s="256"/>
      <c r="BM512" s="256"/>
      <c r="BN512" s="256"/>
      <c r="BO512" s="256"/>
      <c r="BP512" s="256"/>
      <c r="BQ512" s="256"/>
      <c r="BR512" s="256"/>
      <c r="BS512" s="256"/>
      <c r="BT512" s="256"/>
      <c r="BU512" s="256"/>
      <c r="BV512" s="256"/>
      <c r="BW512" s="256"/>
      <c r="BX512" s="256"/>
      <c r="BY512" s="256"/>
      <c r="BZ512" s="256"/>
      <c r="CA512" s="256"/>
      <c r="CB512" s="256"/>
      <c r="CC512" s="256"/>
      <c r="CD512" s="256"/>
      <c r="CE512" s="256"/>
      <c r="CF512" s="256"/>
      <c r="CG512" s="256"/>
      <c r="CH512" s="256"/>
      <c r="CI512" s="256"/>
      <c r="CJ512" s="256"/>
      <c r="CK512" s="256"/>
      <c r="CL512" s="256"/>
      <c r="CM512" s="256"/>
      <c r="CN512" s="256"/>
      <c r="CO512" s="256"/>
      <c r="CP512" s="256"/>
      <c r="CQ512" s="256"/>
      <c r="CR512" s="256"/>
      <c r="CS512" s="256"/>
      <c r="CT512" s="256"/>
      <c r="CU512" s="256"/>
      <c r="CV512" s="256"/>
      <c r="CW512" s="256"/>
      <c r="CX512" s="256"/>
      <c r="CY512" s="256"/>
      <c r="CZ512" s="256"/>
      <c r="DA512" s="256"/>
      <c r="DB512" s="256"/>
      <c r="DC512" s="256"/>
      <c r="DD512" s="256"/>
      <c r="DE512" s="256"/>
      <c r="DF512" s="256"/>
      <c r="DG512" s="256"/>
      <c r="DH512" s="256"/>
      <c r="DI512" s="256"/>
      <c r="DJ512" s="256"/>
      <c r="DK512" s="256"/>
      <c r="DL512" s="256"/>
      <c r="DM512" s="256"/>
      <c r="DN512" s="256"/>
      <c r="DO512" s="256"/>
      <c r="DP512" s="256"/>
      <c r="DQ512" s="256"/>
      <c r="DR512" s="256"/>
      <c r="DS512" s="256"/>
      <c r="DT512" s="256"/>
      <c r="DU512" s="256"/>
      <c r="DV512" s="256"/>
      <c r="DW512" s="256"/>
      <c r="DX512" s="256"/>
      <c r="DY512" s="256"/>
      <c r="DZ512" s="256"/>
      <c r="EA512" s="256"/>
      <c r="EB512" s="256"/>
      <c r="EC512" s="256"/>
      <c r="ED512" s="256"/>
      <c r="EE512" s="256"/>
      <c r="EF512" s="256"/>
      <c r="EG512" s="256"/>
      <c r="EH512" s="256"/>
      <c r="EI512" s="256"/>
      <c r="EJ512" s="256"/>
      <c r="EK512" s="256"/>
      <c r="EL512" s="256"/>
      <c r="EM512" s="256"/>
      <c r="EN512" s="256"/>
      <c r="EO512" s="256"/>
      <c r="EP512" s="256"/>
      <c r="EQ512" s="256"/>
      <c r="ER512" s="256"/>
      <c r="ES512" s="256"/>
      <c r="ET512" s="256"/>
      <c r="EU512" s="256"/>
      <c r="EV512" s="256"/>
      <c r="EW512" s="256"/>
      <c r="EX512" s="256"/>
      <c r="EY512" s="256"/>
      <c r="EZ512" s="256"/>
      <c r="FA512" s="256"/>
      <c r="FB512" s="256"/>
      <c r="FC512" s="256"/>
      <c r="FD512" s="256"/>
      <c r="FE512" s="256"/>
      <c r="FF512" s="256"/>
      <c r="FG512" s="256"/>
      <c r="FH512" s="256"/>
      <c r="FI512" s="256"/>
      <c r="FJ512" s="256"/>
      <c r="FK512" s="256"/>
      <c r="FL512" s="256"/>
      <c r="FM512" s="256"/>
      <c r="FN512" s="256"/>
      <c r="FO512" s="256"/>
      <c r="FP512" s="256"/>
      <c r="FQ512" s="256"/>
      <c r="FR512" s="256"/>
      <c r="FS512" s="256"/>
      <c r="FT512" s="256"/>
      <c r="FU512" s="256"/>
      <c r="FV512" s="256"/>
      <c r="FW512" s="256"/>
      <c r="FX512" s="256"/>
      <c r="FY512" s="256"/>
      <c r="FZ512" s="256"/>
      <c r="GA512" s="256"/>
      <c r="GB512" s="256"/>
      <c r="GC512" s="256"/>
      <c r="GD512" s="256"/>
      <c r="GE512" s="256"/>
      <c r="GF512" s="256"/>
      <c r="GG512" s="256"/>
      <c r="GH512" s="256"/>
      <c r="GI512" s="256"/>
      <c r="GJ512" s="256"/>
      <c r="GK512" s="256"/>
      <c r="GL512" s="256"/>
      <c r="GM512" s="256"/>
      <c r="GN512" s="256"/>
      <c r="GO512" s="256"/>
      <c r="GP512" s="256"/>
      <c r="GQ512" s="256"/>
      <c r="GR512" s="256"/>
      <c r="GS512" s="256"/>
      <c r="GT512" s="256"/>
      <c r="GU512" s="256"/>
      <c r="GV512" s="256"/>
      <c r="GW512" s="256"/>
      <c r="GX512" s="256"/>
      <c r="GY512" s="256"/>
      <c r="GZ512" s="256"/>
      <c r="HA512" s="256"/>
      <c r="HB512" s="256"/>
      <c r="HC512" s="256"/>
      <c r="HD512" s="256"/>
      <c r="HE512" s="256"/>
      <c r="HF512" s="256"/>
      <c r="HG512" s="256"/>
      <c r="HH512" s="256"/>
      <c r="HI512" s="256"/>
      <c r="HJ512" s="256"/>
      <c r="HK512" s="256"/>
      <c r="HL512" s="256"/>
      <c r="HM512" s="256"/>
      <c r="HN512" s="256"/>
      <c r="HO512" s="256"/>
      <c r="HP512" s="256"/>
      <c r="HQ512" s="256"/>
      <c r="HR512" s="256"/>
      <c r="HS512" s="256"/>
      <c r="HT512" s="256"/>
      <c r="HU512" s="256"/>
      <c r="HV512" s="256"/>
      <c r="HW512" s="256"/>
      <c r="HX512" s="256"/>
      <c r="HY512" s="256"/>
      <c r="HZ512" s="256"/>
      <c r="IA512" s="256"/>
      <c r="IB512" s="256"/>
      <c r="IC512" s="256"/>
      <c r="ID512" s="256"/>
      <c r="IE512" s="256"/>
      <c r="IF512" s="256"/>
      <c r="IG512" s="256"/>
      <c r="IH512" s="256"/>
      <c r="II512" s="256"/>
      <c r="IJ512" s="256"/>
      <c r="IK512" s="256"/>
      <c r="IL512" s="256"/>
      <c r="IM512" s="256"/>
      <c r="IN512" s="256"/>
      <c r="IO512" s="256"/>
      <c r="IP512" s="256"/>
      <c r="IQ512" s="256"/>
      <c r="IR512" s="256"/>
      <c r="IS512" s="256"/>
      <c r="IT512" s="256"/>
      <c r="IU512" s="256"/>
      <c r="IV512" s="256"/>
    </row>
    <row r="513" spans="1:41" s="28" customFormat="1" ht="12.4" customHeight="1" outlineLevel="1">
      <c r="A513" s="172">
        <v>207144</v>
      </c>
      <c r="B513" s="259" t="s">
        <v>1243</v>
      </c>
      <c r="C513" s="168" t="s">
        <v>2</v>
      </c>
      <c r="D513" s="163">
        <v>10</v>
      </c>
      <c r="E513" s="357">
        <v>0</v>
      </c>
      <c r="F513" s="161">
        <f t="shared" si="117"/>
        <v>0</v>
      </c>
      <c r="G513" s="161">
        <f t="shared" si="116"/>
        <v>0</v>
      </c>
      <c r="H513" s="230"/>
      <c r="I513" s="230"/>
      <c r="J513" s="231"/>
      <c r="K513" s="16"/>
      <c r="L513" s="232">
        <f t="shared" si="118"/>
        <v>0</v>
      </c>
      <c r="M513" s="233">
        <f t="shared" si="119"/>
        <v>0</v>
      </c>
      <c r="N513" s="233">
        <f t="shared" si="120"/>
        <v>0</v>
      </c>
      <c r="O513" s="155"/>
      <c r="P513" s="155"/>
      <c r="Q513" s="155"/>
      <c r="R513" s="155"/>
      <c r="S513" s="155"/>
      <c r="T513" s="155"/>
      <c r="U513" s="155"/>
      <c r="V513" s="155"/>
      <c r="W513" s="155"/>
      <c r="X513" s="155"/>
      <c r="Y513" s="155"/>
      <c r="Z513" s="155"/>
      <c r="AA513" s="155"/>
      <c r="AB513" s="155"/>
      <c r="AC513" s="155"/>
      <c r="AD513" s="155"/>
      <c r="AE513" s="155"/>
      <c r="AF513" s="155"/>
      <c r="AG513" s="155"/>
      <c r="AH513" s="155"/>
      <c r="AI513" s="155"/>
      <c r="AJ513" s="155"/>
      <c r="AK513" s="155"/>
      <c r="AL513" s="155"/>
      <c r="AM513" s="155"/>
      <c r="AN513" s="155"/>
      <c r="AO513" s="155"/>
    </row>
    <row r="514" spans="1:41" s="28" customFormat="1" ht="12.4" customHeight="1" outlineLevel="1">
      <c r="A514" s="172">
        <v>207145</v>
      </c>
      <c r="B514" s="259" t="s">
        <v>1244</v>
      </c>
      <c r="C514" s="168" t="s">
        <v>2</v>
      </c>
      <c r="D514" s="163">
        <v>10</v>
      </c>
      <c r="E514" s="357">
        <v>0</v>
      </c>
      <c r="F514" s="161">
        <f t="shared" si="117"/>
        <v>0</v>
      </c>
      <c r="G514" s="161">
        <f t="shared" ref="G514:G531" si="121">F514/1.0204</f>
        <v>0</v>
      </c>
      <c r="H514" s="230"/>
      <c r="I514" s="230"/>
      <c r="J514" s="231"/>
      <c r="K514" s="16"/>
      <c r="L514" s="232">
        <f t="shared" si="118"/>
        <v>0</v>
      </c>
      <c r="M514" s="233">
        <f t="shared" si="119"/>
        <v>0</v>
      </c>
      <c r="N514" s="233">
        <f t="shared" si="120"/>
        <v>0</v>
      </c>
      <c r="O514" s="155"/>
      <c r="P514" s="155"/>
      <c r="Q514" s="155"/>
      <c r="R514" s="155"/>
      <c r="S514" s="155"/>
      <c r="T514" s="155"/>
      <c r="U514" s="155"/>
      <c r="V514" s="155"/>
      <c r="W514" s="155"/>
      <c r="X514" s="155"/>
      <c r="Y514" s="155"/>
      <c r="Z514" s="155"/>
      <c r="AA514" s="155"/>
      <c r="AB514" s="155"/>
      <c r="AC514" s="155"/>
      <c r="AD514" s="155"/>
      <c r="AE514" s="155"/>
      <c r="AF514" s="155"/>
      <c r="AG514" s="155"/>
      <c r="AH514" s="155"/>
      <c r="AI514" s="155"/>
      <c r="AJ514" s="155"/>
      <c r="AK514" s="155"/>
      <c r="AL514" s="155"/>
      <c r="AM514" s="155"/>
      <c r="AN514" s="155"/>
      <c r="AO514" s="155"/>
    </row>
    <row r="515" spans="1:41" s="28" customFormat="1" ht="12.4" customHeight="1" outlineLevel="1">
      <c r="A515" s="172">
        <v>207146</v>
      </c>
      <c r="B515" s="259" t="s">
        <v>1245</v>
      </c>
      <c r="C515" s="168" t="s">
        <v>2</v>
      </c>
      <c r="D515" s="163">
        <v>10</v>
      </c>
      <c r="E515" s="357">
        <v>0</v>
      </c>
      <c r="F515" s="161">
        <f t="shared" si="117"/>
        <v>0</v>
      </c>
      <c r="G515" s="161">
        <f t="shared" si="121"/>
        <v>0</v>
      </c>
      <c r="H515" s="230"/>
      <c r="I515" s="230"/>
      <c r="J515" s="231"/>
      <c r="K515" s="16"/>
      <c r="L515" s="232">
        <f t="shared" si="118"/>
        <v>0</v>
      </c>
      <c r="M515" s="233">
        <f t="shared" si="119"/>
        <v>0</v>
      </c>
      <c r="N515" s="233">
        <f t="shared" si="120"/>
        <v>0</v>
      </c>
      <c r="O515" s="155"/>
      <c r="P515" s="155"/>
      <c r="Q515" s="155"/>
      <c r="R515" s="155"/>
      <c r="S515" s="155"/>
      <c r="T515" s="155"/>
      <c r="U515" s="155"/>
      <c r="V515" s="155"/>
      <c r="W515" s="155"/>
      <c r="X515" s="155"/>
      <c r="Y515" s="155"/>
      <c r="Z515" s="155"/>
      <c r="AA515" s="155"/>
      <c r="AB515" s="155"/>
      <c r="AC515" s="155"/>
      <c r="AD515" s="155"/>
      <c r="AE515" s="155"/>
      <c r="AF515" s="155"/>
      <c r="AG515" s="155"/>
      <c r="AH515" s="155"/>
      <c r="AI515" s="155"/>
      <c r="AJ515" s="155"/>
      <c r="AK515" s="155"/>
      <c r="AL515" s="155"/>
      <c r="AM515" s="155"/>
      <c r="AN515" s="155"/>
      <c r="AO515" s="155"/>
    </row>
    <row r="516" spans="1:41" s="28" customFormat="1" ht="12.4" customHeight="1" outlineLevel="1">
      <c r="A516" s="172">
        <v>207147</v>
      </c>
      <c r="B516" s="259" t="s">
        <v>1246</v>
      </c>
      <c r="C516" s="168" t="s">
        <v>2</v>
      </c>
      <c r="D516" s="163">
        <v>10</v>
      </c>
      <c r="E516" s="357">
        <v>0</v>
      </c>
      <c r="F516" s="161">
        <f t="shared" si="117"/>
        <v>0</v>
      </c>
      <c r="G516" s="161">
        <f t="shared" si="121"/>
        <v>0</v>
      </c>
      <c r="H516" s="230"/>
      <c r="I516" s="230"/>
      <c r="J516" s="231"/>
      <c r="K516" s="16"/>
      <c r="L516" s="232">
        <f t="shared" si="118"/>
        <v>0</v>
      </c>
      <c r="M516" s="233">
        <f t="shared" si="119"/>
        <v>0</v>
      </c>
      <c r="N516" s="233">
        <f t="shared" si="120"/>
        <v>0</v>
      </c>
      <c r="O516" s="155"/>
      <c r="P516" s="155"/>
      <c r="Q516" s="155"/>
      <c r="R516" s="155"/>
      <c r="S516" s="155"/>
      <c r="T516" s="155"/>
      <c r="U516" s="155"/>
      <c r="V516" s="155"/>
      <c r="W516" s="155"/>
      <c r="X516" s="155"/>
      <c r="Y516" s="155"/>
      <c r="Z516" s="155"/>
      <c r="AA516" s="155"/>
      <c r="AB516" s="155"/>
      <c r="AC516" s="155"/>
      <c r="AD516" s="155"/>
      <c r="AE516" s="155"/>
      <c r="AF516" s="155"/>
      <c r="AG516" s="155"/>
      <c r="AH516" s="155"/>
      <c r="AI516" s="155"/>
      <c r="AJ516" s="155"/>
      <c r="AK516" s="155"/>
      <c r="AL516" s="155"/>
      <c r="AM516" s="155"/>
      <c r="AN516" s="155"/>
      <c r="AO516" s="155"/>
    </row>
    <row r="517" spans="1:41" s="28" customFormat="1" ht="12.4" customHeight="1" outlineLevel="1">
      <c r="A517" s="172">
        <v>207148</v>
      </c>
      <c r="B517" s="259" t="s">
        <v>1247</v>
      </c>
      <c r="C517" s="168" t="s">
        <v>2</v>
      </c>
      <c r="D517" s="163">
        <v>10</v>
      </c>
      <c r="E517" s="357">
        <v>0</v>
      </c>
      <c r="F517" s="161">
        <f t="shared" si="117"/>
        <v>0</v>
      </c>
      <c r="G517" s="161">
        <f t="shared" si="121"/>
        <v>0</v>
      </c>
      <c r="H517" s="230"/>
      <c r="I517" s="230"/>
      <c r="J517" s="231"/>
      <c r="K517" s="16"/>
      <c r="L517" s="232">
        <f t="shared" si="118"/>
        <v>0</v>
      </c>
      <c r="M517" s="233">
        <f t="shared" si="119"/>
        <v>0</v>
      </c>
      <c r="N517" s="233">
        <f t="shared" si="120"/>
        <v>0</v>
      </c>
      <c r="O517" s="155"/>
      <c r="P517" s="155"/>
      <c r="Q517" s="155"/>
      <c r="R517" s="155"/>
      <c r="S517" s="155"/>
      <c r="T517" s="155"/>
      <c r="U517" s="155"/>
      <c r="V517" s="155"/>
      <c r="W517" s="155"/>
      <c r="X517" s="155"/>
      <c r="Y517" s="155"/>
      <c r="Z517" s="155"/>
      <c r="AA517" s="155"/>
      <c r="AB517" s="155"/>
      <c r="AC517" s="155"/>
      <c r="AD517" s="155"/>
      <c r="AE517" s="155"/>
      <c r="AF517" s="155"/>
      <c r="AG517" s="155"/>
      <c r="AH517" s="155"/>
      <c r="AI517" s="155"/>
      <c r="AJ517" s="155"/>
      <c r="AK517" s="155"/>
      <c r="AL517" s="155"/>
      <c r="AM517" s="155"/>
      <c r="AN517" s="155"/>
      <c r="AO517" s="155"/>
    </row>
    <row r="518" spans="1:41" s="28" customFormat="1" ht="12.4" customHeight="1" outlineLevel="1">
      <c r="A518" s="172">
        <v>207149</v>
      </c>
      <c r="B518" s="259" t="s">
        <v>1248</v>
      </c>
      <c r="C518" s="168" t="s">
        <v>2</v>
      </c>
      <c r="D518" s="163">
        <v>10</v>
      </c>
      <c r="E518" s="357">
        <v>0</v>
      </c>
      <c r="F518" s="161">
        <f t="shared" si="117"/>
        <v>0</v>
      </c>
      <c r="G518" s="161">
        <f t="shared" si="121"/>
        <v>0</v>
      </c>
      <c r="H518" s="230"/>
      <c r="I518" s="230"/>
      <c r="J518" s="231"/>
      <c r="K518" s="16"/>
      <c r="L518" s="232">
        <f t="shared" si="118"/>
        <v>0</v>
      </c>
      <c r="M518" s="233">
        <f t="shared" si="119"/>
        <v>0</v>
      </c>
      <c r="N518" s="233">
        <f t="shared" si="120"/>
        <v>0</v>
      </c>
      <c r="O518" s="155"/>
      <c r="P518" s="155"/>
      <c r="Q518" s="155"/>
      <c r="R518" s="155"/>
      <c r="S518" s="155"/>
      <c r="T518" s="155"/>
      <c r="U518" s="155"/>
      <c r="V518" s="155"/>
      <c r="W518" s="155"/>
      <c r="X518" s="155"/>
      <c r="Y518" s="155"/>
      <c r="Z518" s="155"/>
      <c r="AA518" s="155"/>
      <c r="AB518" s="155"/>
      <c r="AC518" s="155"/>
      <c r="AD518" s="155"/>
      <c r="AE518" s="155"/>
      <c r="AF518" s="155"/>
      <c r="AG518" s="155"/>
      <c r="AH518" s="155"/>
      <c r="AI518" s="155"/>
      <c r="AJ518" s="155"/>
      <c r="AK518" s="155"/>
      <c r="AL518" s="155"/>
      <c r="AM518" s="155"/>
      <c r="AN518" s="155"/>
      <c r="AO518" s="155"/>
    </row>
    <row r="519" spans="1:41" s="28" customFormat="1" ht="12.4" customHeight="1" outlineLevel="1">
      <c r="A519" s="172">
        <v>207150</v>
      </c>
      <c r="B519" s="259" t="s">
        <v>1249</v>
      </c>
      <c r="C519" s="168" t="s">
        <v>2</v>
      </c>
      <c r="D519" s="163">
        <v>10</v>
      </c>
      <c r="E519" s="357">
        <v>0</v>
      </c>
      <c r="F519" s="161">
        <f t="shared" si="117"/>
        <v>0</v>
      </c>
      <c r="G519" s="161">
        <f t="shared" si="121"/>
        <v>0</v>
      </c>
      <c r="H519" s="230"/>
      <c r="I519" s="230"/>
      <c r="J519" s="231"/>
      <c r="K519" s="16"/>
      <c r="L519" s="232">
        <f t="shared" si="118"/>
        <v>0</v>
      </c>
      <c r="M519" s="233">
        <f t="shared" si="119"/>
        <v>0</v>
      </c>
      <c r="N519" s="233">
        <f t="shared" si="120"/>
        <v>0</v>
      </c>
      <c r="O519" s="155"/>
      <c r="P519" s="155"/>
      <c r="Q519" s="155"/>
      <c r="R519" s="155"/>
      <c r="S519" s="155"/>
      <c r="T519" s="155"/>
      <c r="U519" s="155"/>
      <c r="V519" s="155"/>
      <c r="W519" s="155"/>
      <c r="X519" s="155"/>
      <c r="Y519" s="155"/>
      <c r="Z519" s="155"/>
      <c r="AA519" s="155"/>
      <c r="AB519" s="155"/>
      <c r="AC519" s="155"/>
      <c r="AD519" s="155"/>
      <c r="AE519" s="155"/>
      <c r="AF519" s="155"/>
      <c r="AG519" s="155"/>
      <c r="AH519" s="155"/>
      <c r="AI519" s="155"/>
      <c r="AJ519" s="155"/>
      <c r="AK519" s="155"/>
      <c r="AL519" s="155"/>
      <c r="AM519" s="155"/>
      <c r="AN519" s="155"/>
      <c r="AO519" s="155"/>
    </row>
    <row r="520" spans="1:41" s="28" customFormat="1" ht="12.4" customHeight="1" outlineLevel="1">
      <c r="A520" s="172">
        <v>207151</v>
      </c>
      <c r="B520" s="259" t="s">
        <v>1250</v>
      </c>
      <c r="C520" s="168" t="s">
        <v>2</v>
      </c>
      <c r="D520" s="163">
        <v>10</v>
      </c>
      <c r="E520" s="357">
        <v>0</v>
      </c>
      <c r="F520" s="161">
        <f t="shared" si="117"/>
        <v>0</v>
      </c>
      <c r="G520" s="161">
        <f t="shared" si="121"/>
        <v>0</v>
      </c>
      <c r="H520" s="230"/>
      <c r="I520" s="230"/>
      <c r="J520" s="231"/>
      <c r="K520" s="16"/>
      <c r="L520" s="232">
        <f t="shared" si="118"/>
        <v>0</v>
      </c>
      <c r="M520" s="233">
        <f t="shared" si="119"/>
        <v>0</v>
      </c>
      <c r="N520" s="233">
        <f t="shared" si="120"/>
        <v>0</v>
      </c>
      <c r="O520" s="155"/>
      <c r="P520" s="155"/>
      <c r="Q520" s="155"/>
      <c r="R520" s="155"/>
      <c r="S520" s="155"/>
      <c r="T520" s="155"/>
      <c r="U520" s="155"/>
      <c r="V520" s="155"/>
      <c r="W520" s="155"/>
      <c r="X520" s="155"/>
      <c r="Y520" s="155"/>
      <c r="Z520" s="155"/>
      <c r="AA520" s="155"/>
      <c r="AB520" s="155"/>
      <c r="AC520" s="155"/>
      <c r="AD520" s="155"/>
      <c r="AE520" s="155"/>
      <c r="AF520" s="155"/>
      <c r="AG520" s="155"/>
      <c r="AH520" s="155"/>
      <c r="AI520" s="155"/>
      <c r="AJ520" s="155"/>
      <c r="AK520" s="155"/>
      <c r="AL520" s="155"/>
      <c r="AM520" s="155"/>
      <c r="AN520" s="155"/>
      <c r="AO520" s="155"/>
    </row>
    <row r="521" spans="1:41" s="28" customFormat="1" ht="12.4" customHeight="1" outlineLevel="1">
      <c r="A521" s="172">
        <v>207152</v>
      </c>
      <c r="B521" s="259" t="s">
        <v>1251</v>
      </c>
      <c r="C521" s="168" t="s">
        <v>2</v>
      </c>
      <c r="D521" s="163">
        <v>10</v>
      </c>
      <c r="E521" s="357">
        <v>0</v>
      </c>
      <c r="F521" s="161">
        <f t="shared" si="117"/>
        <v>0</v>
      </c>
      <c r="G521" s="161">
        <f t="shared" si="121"/>
        <v>0</v>
      </c>
      <c r="H521" s="230"/>
      <c r="I521" s="230"/>
      <c r="J521" s="231"/>
      <c r="K521" s="16"/>
      <c r="L521" s="232">
        <f t="shared" si="118"/>
        <v>0</v>
      </c>
      <c r="M521" s="233">
        <f t="shared" si="119"/>
        <v>0</v>
      </c>
      <c r="N521" s="233">
        <f t="shared" si="120"/>
        <v>0</v>
      </c>
      <c r="O521" s="155"/>
      <c r="P521" s="155"/>
      <c r="Q521" s="155"/>
      <c r="R521" s="155"/>
      <c r="S521" s="155"/>
      <c r="T521" s="155"/>
      <c r="U521" s="155"/>
      <c r="V521" s="155"/>
      <c r="W521" s="155"/>
      <c r="X521" s="155"/>
      <c r="Y521" s="155"/>
      <c r="Z521" s="155"/>
      <c r="AA521" s="155"/>
      <c r="AB521" s="155"/>
      <c r="AC521" s="155"/>
      <c r="AD521" s="155"/>
      <c r="AE521" s="155"/>
      <c r="AF521" s="155"/>
      <c r="AG521" s="155"/>
      <c r="AH521" s="155"/>
      <c r="AI521" s="155"/>
      <c r="AJ521" s="155"/>
      <c r="AK521" s="155"/>
      <c r="AL521" s="155"/>
      <c r="AM521" s="155"/>
      <c r="AN521" s="155"/>
      <c r="AO521" s="155"/>
    </row>
    <row r="522" spans="1:41" s="28" customFormat="1" ht="12.4" customHeight="1" outlineLevel="1">
      <c r="A522" s="172">
        <v>207153</v>
      </c>
      <c r="B522" s="259" t="s">
        <v>1252</v>
      </c>
      <c r="C522" s="168" t="s">
        <v>2</v>
      </c>
      <c r="D522" s="163">
        <v>10</v>
      </c>
      <c r="E522" s="357">
        <v>0</v>
      </c>
      <c r="F522" s="161">
        <f t="shared" si="117"/>
        <v>0</v>
      </c>
      <c r="G522" s="161">
        <f t="shared" si="121"/>
        <v>0</v>
      </c>
      <c r="H522" s="230"/>
      <c r="I522" s="230"/>
      <c r="J522" s="231"/>
      <c r="K522" s="16"/>
      <c r="L522" s="232">
        <f t="shared" si="118"/>
        <v>0</v>
      </c>
      <c r="M522" s="233">
        <f t="shared" si="119"/>
        <v>0</v>
      </c>
      <c r="N522" s="233">
        <f t="shared" si="120"/>
        <v>0</v>
      </c>
      <c r="O522" s="155"/>
      <c r="P522" s="155"/>
      <c r="Q522" s="155"/>
      <c r="R522" s="155"/>
      <c r="S522" s="155"/>
      <c r="T522" s="155"/>
      <c r="U522" s="155"/>
      <c r="V522" s="155"/>
      <c r="W522" s="155"/>
      <c r="X522" s="155"/>
      <c r="Y522" s="155"/>
      <c r="Z522" s="155"/>
      <c r="AA522" s="155"/>
      <c r="AB522" s="155"/>
      <c r="AC522" s="155"/>
      <c r="AD522" s="155"/>
      <c r="AE522" s="155"/>
      <c r="AF522" s="155"/>
      <c r="AG522" s="155"/>
      <c r="AH522" s="155"/>
      <c r="AI522" s="155"/>
      <c r="AJ522" s="155"/>
      <c r="AK522" s="155"/>
      <c r="AL522" s="155"/>
      <c r="AM522" s="155"/>
      <c r="AN522" s="155"/>
      <c r="AO522" s="155"/>
    </row>
    <row r="523" spans="1:41" s="28" customFormat="1" ht="12.4" customHeight="1" outlineLevel="1">
      <c r="A523" s="172">
        <v>207154</v>
      </c>
      <c r="B523" s="259" t="s">
        <v>1253</v>
      </c>
      <c r="C523" s="168" t="s">
        <v>2</v>
      </c>
      <c r="D523" s="163">
        <v>10</v>
      </c>
      <c r="E523" s="357">
        <v>0</v>
      </c>
      <c r="F523" s="161">
        <f t="shared" si="117"/>
        <v>0</v>
      </c>
      <c r="G523" s="161">
        <f t="shared" si="121"/>
        <v>0</v>
      </c>
      <c r="H523" s="230"/>
      <c r="I523" s="230"/>
      <c r="J523" s="231"/>
      <c r="K523" s="16"/>
      <c r="L523" s="232">
        <f t="shared" si="118"/>
        <v>0</v>
      </c>
      <c r="M523" s="233">
        <f t="shared" si="119"/>
        <v>0</v>
      </c>
      <c r="N523" s="233">
        <f t="shared" si="120"/>
        <v>0</v>
      </c>
      <c r="O523" s="155"/>
      <c r="P523" s="155"/>
      <c r="Q523" s="155"/>
      <c r="R523" s="155"/>
      <c r="S523" s="155"/>
      <c r="T523" s="155"/>
      <c r="U523" s="155"/>
      <c r="V523" s="155"/>
      <c r="W523" s="155"/>
      <c r="X523" s="155"/>
      <c r="Y523" s="155"/>
      <c r="Z523" s="155"/>
      <c r="AA523" s="155"/>
      <c r="AB523" s="155"/>
      <c r="AC523" s="155"/>
      <c r="AD523" s="155"/>
      <c r="AE523" s="155"/>
      <c r="AF523" s="155"/>
      <c r="AG523" s="155"/>
      <c r="AH523" s="155"/>
      <c r="AI523" s="155"/>
      <c r="AJ523" s="155"/>
      <c r="AK523" s="155"/>
      <c r="AL523" s="155"/>
      <c r="AM523" s="155"/>
      <c r="AN523" s="155"/>
      <c r="AO523" s="155"/>
    </row>
    <row r="524" spans="1:41" s="28" customFormat="1" ht="12.4" customHeight="1" outlineLevel="1">
      <c r="A524" s="172">
        <v>207155</v>
      </c>
      <c r="B524" s="259" t="s">
        <v>1254</v>
      </c>
      <c r="C524" s="168" t="s">
        <v>2</v>
      </c>
      <c r="D524" s="163">
        <v>10</v>
      </c>
      <c r="E524" s="357">
        <v>0</v>
      </c>
      <c r="F524" s="161">
        <f t="shared" si="117"/>
        <v>0</v>
      </c>
      <c r="G524" s="161">
        <f t="shared" si="121"/>
        <v>0</v>
      </c>
      <c r="H524" s="230"/>
      <c r="I524" s="230"/>
      <c r="J524" s="231"/>
      <c r="K524" s="16"/>
      <c r="L524" s="232">
        <f t="shared" si="118"/>
        <v>0</v>
      </c>
      <c r="M524" s="233">
        <f t="shared" si="119"/>
        <v>0</v>
      </c>
      <c r="N524" s="233">
        <f t="shared" si="120"/>
        <v>0</v>
      </c>
      <c r="O524" s="155"/>
      <c r="P524" s="155"/>
      <c r="Q524" s="155"/>
      <c r="R524" s="155"/>
      <c r="S524" s="155"/>
      <c r="T524" s="155"/>
      <c r="U524" s="155"/>
      <c r="V524" s="155"/>
      <c r="W524" s="155"/>
      <c r="X524" s="155"/>
      <c r="Y524" s="155"/>
      <c r="Z524" s="155"/>
      <c r="AA524" s="155"/>
      <c r="AB524" s="155"/>
      <c r="AC524" s="155"/>
      <c r="AD524" s="155"/>
      <c r="AE524" s="155"/>
      <c r="AF524" s="155"/>
      <c r="AG524" s="155"/>
      <c r="AH524" s="155"/>
      <c r="AI524" s="155"/>
      <c r="AJ524" s="155"/>
      <c r="AK524" s="155"/>
      <c r="AL524" s="155"/>
      <c r="AM524" s="155"/>
      <c r="AN524" s="155"/>
      <c r="AO524" s="155"/>
    </row>
    <row r="525" spans="1:41" s="28" customFormat="1" ht="12.4" customHeight="1" outlineLevel="1">
      <c r="A525" s="172">
        <v>207156</v>
      </c>
      <c r="B525" s="259" t="s">
        <v>1255</v>
      </c>
      <c r="C525" s="168" t="s">
        <v>2</v>
      </c>
      <c r="D525" s="163">
        <v>10</v>
      </c>
      <c r="E525" s="357">
        <v>0</v>
      </c>
      <c r="F525" s="161">
        <f t="shared" si="117"/>
        <v>0</v>
      </c>
      <c r="G525" s="161">
        <f t="shared" si="121"/>
        <v>0</v>
      </c>
      <c r="H525" s="230"/>
      <c r="I525" s="230"/>
      <c r="J525" s="231"/>
      <c r="K525" s="16"/>
      <c r="L525" s="232">
        <f t="shared" si="118"/>
        <v>0</v>
      </c>
      <c r="M525" s="233">
        <f t="shared" si="119"/>
        <v>0</v>
      </c>
      <c r="N525" s="233">
        <f t="shared" si="120"/>
        <v>0</v>
      </c>
      <c r="O525" s="155"/>
      <c r="P525" s="155"/>
      <c r="Q525" s="155"/>
      <c r="R525" s="155"/>
      <c r="S525" s="155"/>
      <c r="T525" s="155"/>
      <c r="U525" s="155"/>
      <c r="V525" s="155"/>
      <c r="W525" s="155"/>
      <c r="X525" s="155"/>
      <c r="Y525" s="155"/>
      <c r="Z525" s="155"/>
      <c r="AA525" s="155"/>
      <c r="AB525" s="155"/>
      <c r="AC525" s="155"/>
      <c r="AD525" s="155"/>
      <c r="AE525" s="155"/>
      <c r="AF525" s="155"/>
      <c r="AG525" s="155"/>
      <c r="AH525" s="155"/>
      <c r="AI525" s="155"/>
      <c r="AJ525" s="155"/>
      <c r="AK525" s="155"/>
      <c r="AL525" s="155"/>
      <c r="AM525" s="155"/>
      <c r="AN525" s="155"/>
      <c r="AO525" s="155"/>
    </row>
    <row r="526" spans="1:41" s="28" customFormat="1" ht="12.4" customHeight="1" outlineLevel="1">
      <c r="A526" s="172">
        <v>207157</v>
      </c>
      <c r="B526" s="259" t="s">
        <v>1256</v>
      </c>
      <c r="C526" s="168" t="s">
        <v>2</v>
      </c>
      <c r="D526" s="163">
        <v>10</v>
      </c>
      <c r="E526" s="357">
        <v>0</v>
      </c>
      <c r="F526" s="161">
        <f t="shared" si="117"/>
        <v>0</v>
      </c>
      <c r="G526" s="161">
        <f t="shared" si="121"/>
        <v>0</v>
      </c>
      <c r="H526" s="230"/>
      <c r="I526" s="230"/>
      <c r="J526" s="231"/>
      <c r="K526" s="16"/>
      <c r="L526" s="232">
        <f t="shared" si="118"/>
        <v>0</v>
      </c>
      <c r="M526" s="233">
        <f t="shared" si="119"/>
        <v>0</v>
      </c>
      <c r="N526" s="233">
        <f t="shared" si="120"/>
        <v>0</v>
      </c>
      <c r="O526" s="155"/>
      <c r="P526" s="155"/>
      <c r="Q526" s="155"/>
      <c r="R526" s="155"/>
      <c r="S526" s="155"/>
      <c r="T526" s="155"/>
      <c r="U526" s="155"/>
      <c r="V526" s="155"/>
      <c r="W526" s="155"/>
      <c r="X526" s="155"/>
      <c r="Y526" s="155"/>
      <c r="Z526" s="155"/>
      <c r="AA526" s="155"/>
      <c r="AB526" s="155"/>
      <c r="AC526" s="155"/>
      <c r="AD526" s="155"/>
      <c r="AE526" s="155"/>
      <c r="AF526" s="155"/>
      <c r="AG526" s="155"/>
      <c r="AH526" s="155"/>
      <c r="AI526" s="155"/>
      <c r="AJ526" s="155"/>
      <c r="AK526" s="155"/>
      <c r="AL526" s="155"/>
      <c r="AM526" s="155"/>
      <c r="AN526" s="155"/>
      <c r="AO526" s="155"/>
    </row>
    <row r="527" spans="1:41" s="28" customFormat="1" ht="12.4" customHeight="1" outlineLevel="1">
      <c r="A527" s="172">
        <v>207158</v>
      </c>
      <c r="B527" s="259" t="s">
        <v>1257</v>
      </c>
      <c r="C527" s="168" t="s">
        <v>2</v>
      </c>
      <c r="D527" s="163">
        <v>10</v>
      </c>
      <c r="E527" s="357">
        <v>0</v>
      </c>
      <c r="F527" s="161">
        <f t="shared" si="117"/>
        <v>0</v>
      </c>
      <c r="G527" s="161">
        <f t="shared" si="121"/>
        <v>0</v>
      </c>
      <c r="H527" s="230"/>
      <c r="I527" s="230"/>
      <c r="J527" s="231"/>
      <c r="K527" s="16"/>
      <c r="L527" s="232">
        <f t="shared" si="118"/>
        <v>0</v>
      </c>
      <c r="M527" s="233">
        <f t="shared" si="119"/>
        <v>0</v>
      </c>
      <c r="N527" s="233">
        <f t="shared" si="120"/>
        <v>0</v>
      </c>
      <c r="O527" s="155"/>
      <c r="P527" s="155"/>
      <c r="Q527" s="155"/>
      <c r="R527" s="155"/>
      <c r="S527" s="155"/>
      <c r="T527" s="155"/>
      <c r="U527" s="155"/>
      <c r="V527" s="155"/>
      <c r="W527" s="155"/>
      <c r="X527" s="155"/>
      <c r="Y527" s="155"/>
      <c r="Z527" s="155"/>
      <c r="AA527" s="155"/>
      <c r="AB527" s="155"/>
      <c r="AC527" s="155"/>
      <c r="AD527" s="155"/>
      <c r="AE527" s="155"/>
      <c r="AF527" s="155"/>
      <c r="AG527" s="155"/>
      <c r="AH527" s="155"/>
      <c r="AI527" s="155"/>
      <c r="AJ527" s="155"/>
      <c r="AK527" s="155"/>
      <c r="AL527" s="155"/>
      <c r="AM527" s="155"/>
      <c r="AN527" s="155"/>
      <c r="AO527" s="155"/>
    </row>
    <row r="528" spans="1:41" s="28" customFormat="1" ht="12.4" customHeight="1" outlineLevel="1">
      <c r="A528" s="172">
        <v>207159</v>
      </c>
      <c r="B528" s="259" t="s">
        <v>1258</v>
      </c>
      <c r="C528" s="168" t="s">
        <v>2</v>
      </c>
      <c r="D528" s="163">
        <v>10</v>
      </c>
      <c r="E528" s="357">
        <v>0</v>
      </c>
      <c r="F528" s="161">
        <f t="shared" si="117"/>
        <v>0</v>
      </c>
      <c r="G528" s="161">
        <f t="shared" si="121"/>
        <v>0</v>
      </c>
      <c r="H528" s="230"/>
      <c r="I528" s="230"/>
      <c r="J528" s="231"/>
      <c r="K528" s="16"/>
      <c r="L528" s="232">
        <f t="shared" si="118"/>
        <v>0</v>
      </c>
      <c r="M528" s="233">
        <f t="shared" si="119"/>
        <v>0</v>
      </c>
      <c r="N528" s="233">
        <f t="shared" si="120"/>
        <v>0</v>
      </c>
      <c r="O528" s="155"/>
      <c r="P528" s="155"/>
      <c r="Q528" s="155"/>
      <c r="R528" s="155"/>
      <c r="S528" s="155"/>
      <c r="T528" s="155"/>
      <c r="U528" s="155"/>
      <c r="V528" s="155"/>
      <c r="W528" s="155"/>
      <c r="X528" s="155"/>
      <c r="Y528" s="155"/>
      <c r="Z528" s="155"/>
      <c r="AA528" s="155"/>
      <c r="AB528" s="155"/>
      <c r="AC528" s="155"/>
      <c r="AD528" s="155"/>
      <c r="AE528" s="155"/>
      <c r="AF528" s="155"/>
      <c r="AG528" s="155"/>
      <c r="AH528" s="155"/>
      <c r="AI528" s="155"/>
      <c r="AJ528" s="155"/>
      <c r="AK528" s="155"/>
      <c r="AL528" s="155"/>
      <c r="AM528" s="155"/>
      <c r="AN528" s="155"/>
      <c r="AO528" s="155"/>
    </row>
    <row r="529" spans="1:41" s="28" customFormat="1" ht="12.4" customHeight="1" outlineLevel="1">
      <c r="A529" s="172">
        <v>207160</v>
      </c>
      <c r="B529" s="259" t="s">
        <v>1259</v>
      </c>
      <c r="C529" s="168" t="s">
        <v>2</v>
      </c>
      <c r="D529" s="163">
        <v>10</v>
      </c>
      <c r="E529" s="357">
        <v>0</v>
      </c>
      <c r="F529" s="161">
        <f t="shared" si="117"/>
        <v>0</v>
      </c>
      <c r="G529" s="161">
        <f t="shared" si="121"/>
        <v>0</v>
      </c>
      <c r="H529" s="230"/>
      <c r="I529" s="230"/>
      <c r="J529" s="231"/>
      <c r="K529" s="16"/>
      <c r="L529" s="232">
        <f t="shared" si="118"/>
        <v>0</v>
      </c>
      <c r="M529" s="233">
        <f t="shared" si="119"/>
        <v>0</v>
      </c>
      <c r="N529" s="233">
        <f t="shared" si="120"/>
        <v>0</v>
      </c>
      <c r="O529" s="155"/>
      <c r="P529" s="155"/>
      <c r="Q529" s="155"/>
      <c r="R529" s="155"/>
      <c r="S529" s="155"/>
      <c r="T529" s="155"/>
      <c r="U529" s="155"/>
      <c r="V529" s="155"/>
      <c r="W529" s="155"/>
      <c r="X529" s="155"/>
      <c r="Y529" s="155"/>
      <c r="Z529" s="155"/>
      <c r="AA529" s="155"/>
      <c r="AB529" s="155"/>
      <c r="AC529" s="155"/>
      <c r="AD529" s="155"/>
      <c r="AE529" s="155"/>
      <c r="AF529" s="155"/>
      <c r="AG529" s="155"/>
      <c r="AH529" s="155"/>
      <c r="AI529" s="155"/>
      <c r="AJ529" s="155"/>
      <c r="AK529" s="155"/>
      <c r="AL529" s="155"/>
      <c r="AM529" s="155"/>
      <c r="AN529" s="155"/>
      <c r="AO529" s="155"/>
    </row>
    <row r="530" spans="1:41" s="28" customFormat="1" ht="12.4" customHeight="1" outlineLevel="1">
      <c r="A530" s="172">
        <v>207161</v>
      </c>
      <c r="B530" s="259" t="s">
        <v>1260</v>
      </c>
      <c r="C530" s="168" t="s">
        <v>2</v>
      </c>
      <c r="D530" s="163">
        <v>10</v>
      </c>
      <c r="E530" s="357">
        <v>0</v>
      </c>
      <c r="F530" s="161">
        <f t="shared" si="117"/>
        <v>0</v>
      </c>
      <c r="G530" s="161">
        <f t="shared" si="121"/>
        <v>0</v>
      </c>
      <c r="H530" s="230"/>
      <c r="I530" s="230"/>
      <c r="J530" s="231"/>
      <c r="K530" s="16"/>
      <c r="L530" s="232">
        <f t="shared" si="118"/>
        <v>0</v>
      </c>
      <c r="M530" s="233">
        <f t="shared" si="119"/>
        <v>0</v>
      </c>
      <c r="N530" s="233">
        <f t="shared" si="120"/>
        <v>0</v>
      </c>
      <c r="O530" s="155"/>
      <c r="P530" s="155"/>
      <c r="Q530" s="155"/>
      <c r="R530" s="155"/>
      <c r="S530" s="155"/>
      <c r="T530" s="155"/>
      <c r="U530" s="155"/>
      <c r="V530" s="155"/>
      <c r="W530" s="155"/>
      <c r="X530" s="155"/>
      <c r="Y530" s="155"/>
      <c r="Z530" s="155"/>
      <c r="AA530" s="155"/>
      <c r="AB530" s="155"/>
      <c r="AC530" s="155"/>
      <c r="AD530" s="155"/>
      <c r="AE530" s="155"/>
      <c r="AF530" s="155"/>
      <c r="AG530" s="155"/>
      <c r="AH530" s="155"/>
      <c r="AI530" s="155"/>
      <c r="AJ530" s="155"/>
      <c r="AK530" s="155"/>
      <c r="AL530" s="155"/>
      <c r="AM530" s="155"/>
      <c r="AN530" s="155"/>
      <c r="AO530" s="155"/>
    </row>
    <row r="531" spans="1:41" s="28" customFormat="1" ht="12.4" customHeight="1" outlineLevel="1" thickBot="1">
      <c r="A531" s="172">
        <v>207162</v>
      </c>
      <c r="B531" s="259" t="s">
        <v>1261</v>
      </c>
      <c r="C531" s="168" t="s">
        <v>2</v>
      </c>
      <c r="D531" s="163">
        <v>10</v>
      </c>
      <c r="E531" s="357">
        <v>0</v>
      </c>
      <c r="F531" s="161">
        <f t="shared" si="117"/>
        <v>0</v>
      </c>
      <c r="G531" s="161">
        <f t="shared" si="121"/>
        <v>0</v>
      </c>
      <c r="H531" s="230"/>
      <c r="I531" s="230"/>
      <c r="J531" s="231"/>
      <c r="K531" s="17"/>
      <c r="L531" s="232">
        <f t="shared" si="118"/>
        <v>0</v>
      </c>
      <c r="M531" s="233">
        <f t="shared" si="119"/>
        <v>0</v>
      </c>
      <c r="N531" s="233">
        <f t="shared" si="120"/>
        <v>0</v>
      </c>
      <c r="O531" s="155"/>
      <c r="P531" s="155"/>
      <c r="Q531" s="155"/>
      <c r="R531" s="155"/>
      <c r="S531" s="155"/>
      <c r="T531" s="155"/>
      <c r="U531" s="155"/>
      <c r="V531" s="155"/>
      <c r="W531" s="155"/>
      <c r="X531" s="155"/>
      <c r="Y531" s="155"/>
      <c r="Z531" s="155"/>
      <c r="AA531" s="155"/>
      <c r="AB531" s="155"/>
      <c r="AC531" s="155"/>
      <c r="AD531" s="155"/>
      <c r="AE531" s="155"/>
      <c r="AF531" s="155"/>
      <c r="AG531" s="155"/>
      <c r="AH531" s="155"/>
      <c r="AI531" s="155"/>
      <c r="AJ531" s="155"/>
      <c r="AK531" s="155"/>
      <c r="AL531" s="155"/>
      <c r="AM531" s="155"/>
      <c r="AN531" s="155"/>
      <c r="AO531" s="155"/>
    </row>
    <row r="532" spans="1:41" ht="27" customHeight="1" thickBot="1">
      <c r="A532" s="308"/>
      <c r="B532" s="308"/>
      <c r="C532" s="308"/>
      <c r="D532" s="308"/>
      <c r="E532" s="308"/>
      <c r="F532" s="308"/>
      <c r="G532" s="308"/>
      <c r="H532" s="309"/>
      <c r="I532" s="309"/>
      <c r="J532" s="309"/>
      <c r="K532" s="310" t="s">
        <v>95</v>
      </c>
      <c r="L532" s="229">
        <f>SUM(L12:L531)</f>
        <v>0</v>
      </c>
      <c r="M532" s="229">
        <f>SUM(M12:M531)</f>
        <v>0</v>
      </c>
      <c r="N532" s="229">
        <f>SUM(N12:N531)</f>
        <v>0</v>
      </c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</row>
    <row r="533" spans="1:41">
      <c r="A533" s="45"/>
      <c r="B533" s="45"/>
      <c r="C533" s="45"/>
      <c r="D533" s="45"/>
      <c r="E533" s="45"/>
      <c r="F533" s="45"/>
      <c r="G533" s="45"/>
      <c r="H533" s="45"/>
      <c r="I533" s="156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</row>
    <row r="534" spans="1:41">
      <c r="A534" s="45"/>
      <c r="B534" s="45"/>
      <c r="C534" s="45"/>
      <c r="D534" s="45"/>
      <c r="E534" s="45"/>
      <c r="F534" s="45"/>
      <c r="G534" s="45"/>
      <c r="H534" s="45"/>
      <c r="I534" s="156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</row>
    <row r="535" spans="1:41">
      <c r="A535" s="45"/>
      <c r="B535" s="45"/>
      <c r="C535" s="45"/>
      <c r="D535" s="45"/>
      <c r="E535" s="45"/>
      <c r="F535" s="45"/>
      <c r="G535" s="45"/>
      <c r="H535" s="45"/>
      <c r="I535" s="156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</row>
    <row r="536" spans="1:41">
      <c r="A536" s="45"/>
      <c r="B536" s="45"/>
      <c r="C536" s="45"/>
      <c r="D536" s="45"/>
      <c r="E536" s="45"/>
      <c r="F536" s="45"/>
      <c r="G536" s="45"/>
      <c r="H536" s="45"/>
      <c r="I536" s="156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</row>
    <row r="537" spans="1:41">
      <c r="A537" s="45"/>
      <c r="B537" s="157"/>
      <c r="C537" s="157"/>
      <c r="D537" s="45"/>
      <c r="E537" s="45"/>
      <c r="F537" s="45"/>
      <c r="G537" s="45"/>
      <c r="H537" s="45"/>
      <c r="I537" s="156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</row>
    <row r="538" spans="1:41">
      <c r="A538" s="45"/>
      <c r="B538" s="157"/>
      <c r="C538" s="157"/>
      <c r="D538" s="45"/>
      <c r="E538" s="45"/>
      <c r="F538" s="45"/>
      <c r="G538" s="45"/>
      <c r="H538" s="45"/>
      <c r="I538" s="156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</row>
    <row r="539" spans="1:41">
      <c r="A539" s="45"/>
      <c r="B539" s="157"/>
      <c r="C539" s="157"/>
      <c r="D539" s="45"/>
      <c r="E539" s="45"/>
      <c r="F539" s="45"/>
      <c r="G539" s="45"/>
      <c r="H539" s="45"/>
      <c r="I539" s="156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</row>
    <row r="540" spans="1:41">
      <c r="A540" s="45"/>
      <c r="B540" s="157"/>
      <c r="C540" s="157"/>
      <c r="D540" s="45"/>
      <c r="E540" s="45"/>
      <c r="F540" s="45"/>
      <c r="G540" s="45"/>
      <c r="H540" s="45"/>
      <c r="I540" s="156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</row>
    <row r="541" spans="1:41">
      <c r="A541" s="45"/>
      <c r="B541" s="157"/>
      <c r="C541" s="157"/>
      <c r="D541" s="45"/>
      <c r="E541" s="45"/>
      <c r="F541" s="45"/>
      <c r="G541" s="45"/>
      <c r="H541" s="45"/>
      <c r="I541" s="156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</row>
    <row r="542" spans="1:41">
      <c r="A542" s="45"/>
      <c r="B542" s="157"/>
      <c r="C542" s="157"/>
      <c r="D542" s="45"/>
      <c r="E542" s="45"/>
      <c r="F542" s="45"/>
      <c r="G542" s="45"/>
      <c r="H542" s="45"/>
      <c r="I542" s="156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</row>
    <row r="543" spans="1:41">
      <c r="A543" s="45"/>
      <c r="B543" s="157"/>
      <c r="C543" s="157"/>
      <c r="D543" s="45"/>
      <c r="E543" s="45"/>
      <c r="F543" s="45"/>
      <c r="G543" s="45"/>
      <c r="H543" s="45"/>
      <c r="I543" s="156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</row>
    <row r="544" spans="1:41">
      <c r="A544" s="45"/>
      <c r="B544" s="157"/>
      <c r="C544" s="157"/>
      <c r="D544" s="45"/>
      <c r="E544" s="45"/>
      <c r="F544" s="45"/>
      <c r="G544" s="45"/>
      <c r="H544" s="45"/>
      <c r="I544" s="156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</row>
    <row r="545" spans="1:41">
      <c r="A545" s="45"/>
      <c r="B545" s="157"/>
      <c r="C545" s="157"/>
      <c r="D545" s="45"/>
      <c r="E545" s="45"/>
      <c r="F545" s="45"/>
      <c r="G545" s="45"/>
      <c r="H545" s="45"/>
      <c r="I545" s="156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</row>
    <row r="546" spans="1:41">
      <c r="A546" s="45"/>
      <c r="B546" s="157"/>
      <c r="C546" s="157"/>
      <c r="D546" s="45"/>
      <c r="E546" s="45"/>
      <c r="F546" s="45"/>
      <c r="G546" s="45"/>
      <c r="H546" s="45"/>
      <c r="I546" s="156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</row>
    <row r="547" spans="1:41">
      <c r="A547" s="45"/>
      <c r="B547" s="157"/>
      <c r="C547" s="157"/>
      <c r="D547" s="45"/>
      <c r="E547" s="45"/>
      <c r="F547" s="45"/>
      <c r="G547" s="45"/>
      <c r="H547" s="45"/>
      <c r="I547" s="156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</row>
    <row r="548" spans="1:41">
      <c r="A548" s="45"/>
      <c r="B548" s="157"/>
      <c r="C548" s="157"/>
      <c r="D548" s="45"/>
      <c r="E548" s="45"/>
      <c r="F548" s="45"/>
      <c r="G548" s="45"/>
      <c r="H548" s="45"/>
      <c r="I548" s="156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</row>
    <row r="549" spans="1:41">
      <c r="A549" s="45"/>
      <c r="B549" s="157"/>
      <c r="C549" s="157"/>
      <c r="D549" s="45"/>
      <c r="E549" s="45"/>
      <c r="F549" s="45"/>
      <c r="G549" s="45"/>
      <c r="H549" s="45"/>
      <c r="I549" s="156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</row>
    <row r="550" spans="1:41">
      <c r="A550" s="45"/>
      <c r="B550" s="157"/>
      <c r="C550" s="157"/>
      <c r="D550" s="45"/>
      <c r="E550" s="45"/>
      <c r="F550" s="45"/>
      <c r="G550" s="45"/>
      <c r="H550" s="45"/>
      <c r="I550" s="156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</row>
    <row r="551" spans="1:41">
      <c r="A551" s="45"/>
      <c r="B551" s="157"/>
      <c r="C551" s="157"/>
      <c r="D551" s="45"/>
      <c r="E551" s="45"/>
      <c r="F551" s="45"/>
      <c r="G551" s="45"/>
      <c r="H551" s="45"/>
      <c r="I551" s="156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</row>
    <row r="552" spans="1:41">
      <c r="A552" s="45"/>
      <c r="B552" s="157"/>
      <c r="C552" s="157"/>
      <c r="D552" s="45"/>
      <c r="E552" s="45"/>
      <c r="F552" s="45"/>
      <c r="G552" s="45"/>
      <c r="H552" s="45"/>
      <c r="I552" s="156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</row>
    <row r="553" spans="1:41">
      <c r="A553" s="45"/>
      <c r="B553" s="157"/>
      <c r="C553" s="157"/>
      <c r="D553" s="45"/>
      <c r="E553" s="45"/>
      <c r="F553" s="45"/>
      <c r="G553" s="45"/>
      <c r="H553" s="45"/>
      <c r="I553" s="156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</row>
    <row r="554" spans="1:41">
      <c r="A554" s="45"/>
      <c r="B554" s="157"/>
      <c r="C554" s="157"/>
      <c r="D554" s="45"/>
      <c r="E554" s="45"/>
      <c r="F554" s="45"/>
      <c r="G554" s="45"/>
      <c r="H554" s="45"/>
      <c r="I554" s="156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</row>
    <row r="555" spans="1:41">
      <c r="A555" s="45"/>
      <c r="B555" s="157"/>
      <c r="C555" s="157"/>
      <c r="D555" s="45"/>
      <c r="E555" s="45"/>
      <c r="F555" s="45"/>
      <c r="G555" s="45"/>
      <c r="H555" s="45"/>
      <c r="I555" s="156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</row>
    <row r="556" spans="1:41">
      <c r="A556" s="45"/>
      <c r="B556" s="157"/>
      <c r="C556" s="157"/>
      <c r="D556" s="45"/>
      <c r="E556" s="45"/>
      <c r="F556" s="45"/>
      <c r="G556" s="45"/>
      <c r="H556" s="45"/>
      <c r="I556" s="156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</row>
    <row r="557" spans="1:41">
      <c r="A557" s="45"/>
      <c r="B557" s="157"/>
      <c r="C557" s="157"/>
      <c r="D557" s="45"/>
      <c r="E557" s="45"/>
      <c r="F557" s="45"/>
      <c r="G557" s="45"/>
      <c r="H557" s="45"/>
      <c r="I557" s="156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</row>
    <row r="558" spans="1:41">
      <c r="A558" s="45"/>
      <c r="B558" s="157"/>
      <c r="C558" s="157"/>
      <c r="D558" s="45"/>
      <c r="E558" s="45"/>
      <c r="F558" s="45"/>
      <c r="G558" s="45"/>
      <c r="H558" s="45"/>
      <c r="I558" s="156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</row>
    <row r="559" spans="1:41">
      <c r="A559" s="45"/>
      <c r="B559" s="157"/>
      <c r="C559" s="157"/>
      <c r="D559" s="45"/>
      <c r="E559" s="45"/>
      <c r="F559" s="45"/>
      <c r="G559" s="45"/>
      <c r="H559" s="45"/>
      <c r="I559" s="156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</row>
    <row r="560" spans="1:41">
      <c r="A560" s="45"/>
      <c r="B560" s="157"/>
      <c r="C560" s="157"/>
      <c r="D560" s="45"/>
      <c r="E560" s="45"/>
      <c r="F560" s="45"/>
      <c r="G560" s="45"/>
      <c r="H560" s="45"/>
      <c r="I560" s="156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</row>
    <row r="561" spans="1:41">
      <c r="A561" s="45"/>
      <c r="B561" s="157"/>
      <c r="C561" s="157"/>
      <c r="D561" s="45"/>
      <c r="E561" s="45"/>
      <c r="F561" s="45"/>
      <c r="G561" s="45"/>
      <c r="H561" s="45"/>
      <c r="I561" s="156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</row>
    <row r="562" spans="1:41">
      <c r="A562" s="45"/>
      <c r="B562" s="157"/>
      <c r="C562" s="157"/>
      <c r="D562" s="45"/>
      <c r="E562" s="45"/>
      <c r="F562" s="45"/>
      <c r="G562" s="45"/>
      <c r="H562" s="45"/>
      <c r="I562" s="156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</row>
    <row r="563" spans="1:41">
      <c r="A563" s="45"/>
      <c r="B563" s="157"/>
      <c r="C563" s="157"/>
      <c r="D563" s="45"/>
      <c r="E563" s="45"/>
      <c r="F563" s="45"/>
      <c r="G563" s="45"/>
      <c r="H563" s="45"/>
      <c r="I563" s="156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</row>
    <row r="564" spans="1:41">
      <c r="A564" s="45"/>
      <c r="B564" s="157"/>
      <c r="C564" s="157"/>
      <c r="D564" s="45"/>
      <c r="E564" s="45"/>
      <c r="F564" s="45"/>
      <c r="G564" s="45"/>
      <c r="H564" s="45"/>
      <c r="I564" s="156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</row>
    <row r="565" spans="1:41">
      <c r="A565" s="45"/>
      <c r="B565" s="157"/>
      <c r="C565" s="157"/>
      <c r="D565" s="45"/>
      <c r="E565" s="45"/>
      <c r="F565" s="45"/>
      <c r="G565" s="45"/>
      <c r="H565" s="45"/>
      <c r="I565" s="156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</row>
    <row r="566" spans="1:41">
      <c r="A566" s="45"/>
      <c r="B566" s="157"/>
      <c r="C566" s="157"/>
      <c r="D566" s="45"/>
      <c r="E566" s="45"/>
      <c r="F566" s="45"/>
      <c r="G566" s="45"/>
      <c r="H566" s="45"/>
      <c r="I566" s="156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</row>
    <row r="567" spans="1:41">
      <c r="A567" s="45"/>
      <c r="B567" s="157"/>
      <c r="C567" s="157"/>
      <c r="D567" s="45"/>
      <c r="E567" s="45"/>
      <c r="F567" s="45"/>
      <c r="G567" s="45"/>
      <c r="H567" s="45"/>
      <c r="I567" s="156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</row>
    <row r="568" spans="1:41">
      <c r="A568" s="45"/>
      <c r="B568" s="157"/>
      <c r="C568" s="157"/>
      <c r="D568" s="45"/>
      <c r="E568" s="45"/>
      <c r="F568" s="45"/>
      <c r="G568" s="45"/>
      <c r="H568" s="45"/>
      <c r="I568" s="156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</row>
    <row r="569" spans="1:41">
      <c r="A569" s="45"/>
      <c r="B569" s="157"/>
      <c r="C569" s="157"/>
      <c r="D569" s="45"/>
      <c r="E569" s="45"/>
      <c r="F569" s="45"/>
      <c r="G569" s="45"/>
      <c r="H569" s="45"/>
      <c r="I569" s="156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</row>
    <row r="570" spans="1:41">
      <c r="A570" s="45"/>
      <c r="B570" s="157"/>
      <c r="C570" s="157"/>
      <c r="D570" s="45"/>
      <c r="E570" s="45"/>
      <c r="F570" s="45"/>
      <c r="G570" s="45"/>
      <c r="H570" s="45"/>
      <c r="I570" s="156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</row>
    <row r="571" spans="1:41">
      <c r="A571" s="45"/>
      <c r="B571" s="157"/>
      <c r="C571" s="157"/>
      <c r="D571" s="45"/>
      <c r="E571" s="45"/>
      <c r="F571" s="45"/>
      <c r="G571" s="45"/>
      <c r="H571" s="45"/>
      <c r="I571" s="156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</row>
    <row r="572" spans="1:41">
      <c r="A572" s="45"/>
      <c r="B572" s="157"/>
      <c r="C572" s="157"/>
      <c r="D572" s="45"/>
      <c r="E572" s="45"/>
      <c r="F572" s="45"/>
      <c r="G572" s="45"/>
      <c r="H572" s="45"/>
      <c r="I572" s="156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</row>
    <row r="573" spans="1:41">
      <c r="A573" s="45"/>
      <c r="B573" s="157"/>
      <c r="C573" s="157"/>
      <c r="D573" s="45"/>
      <c r="E573" s="45"/>
      <c r="F573" s="45"/>
      <c r="G573" s="45"/>
      <c r="H573" s="45"/>
      <c r="I573" s="156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</row>
    <row r="574" spans="1:41">
      <c r="A574" s="45"/>
      <c r="B574" s="157"/>
      <c r="C574" s="157"/>
      <c r="D574" s="45"/>
      <c r="E574" s="45"/>
      <c r="F574" s="45"/>
      <c r="G574" s="45"/>
      <c r="H574" s="45"/>
      <c r="I574" s="156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</row>
    <row r="575" spans="1:41">
      <c r="A575" s="45"/>
      <c r="B575" s="157"/>
      <c r="C575" s="157"/>
      <c r="D575" s="45"/>
      <c r="E575" s="45"/>
      <c r="F575" s="45"/>
      <c r="G575" s="45"/>
      <c r="H575" s="45"/>
      <c r="I575" s="156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</row>
    <row r="576" spans="1:41">
      <c r="A576" s="45"/>
      <c r="B576" s="157"/>
      <c r="C576" s="157"/>
      <c r="D576" s="45"/>
      <c r="E576" s="45"/>
      <c r="F576" s="45"/>
      <c r="G576" s="45"/>
      <c r="H576" s="45"/>
      <c r="I576" s="156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</row>
    <row r="577" spans="1:41">
      <c r="A577" s="45"/>
      <c r="B577" s="157"/>
      <c r="C577" s="157"/>
      <c r="D577" s="45"/>
      <c r="E577" s="45"/>
      <c r="F577" s="45"/>
      <c r="G577" s="45"/>
      <c r="H577" s="45"/>
      <c r="I577" s="156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</row>
    <row r="578" spans="1:41">
      <c r="A578" s="45"/>
      <c r="B578" s="157"/>
      <c r="C578" s="157"/>
      <c r="D578" s="45"/>
      <c r="E578" s="45"/>
      <c r="F578" s="45"/>
      <c r="G578" s="45"/>
      <c r="H578" s="45"/>
      <c r="I578" s="156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</row>
    <row r="579" spans="1:41">
      <c r="A579" s="45"/>
      <c r="B579" s="157"/>
      <c r="C579" s="157"/>
      <c r="D579" s="45"/>
      <c r="E579" s="45"/>
      <c r="F579" s="45"/>
      <c r="G579" s="45"/>
      <c r="H579" s="45"/>
      <c r="I579" s="156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</row>
    <row r="580" spans="1:41">
      <c r="A580" s="45"/>
      <c r="B580" s="157"/>
      <c r="C580" s="157"/>
      <c r="D580" s="45"/>
      <c r="E580" s="45"/>
      <c r="F580" s="45"/>
      <c r="G580" s="45"/>
      <c r="H580" s="45"/>
      <c r="I580" s="156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</row>
    <row r="581" spans="1:41">
      <c r="A581" s="45"/>
      <c r="B581" s="157"/>
      <c r="C581" s="157"/>
      <c r="D581" s="45"/>
      <c r="E581" s="45"/>
      <c r="F581" s="45"/>
      <c r="G581" s="45"/>
      <c r="H581" s="45"/>
      <c r="I581" s="156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</row>
    <row r="582" spans="1:41">
      <c r="A582" s="45"/>
      <c r="B582" s="157"/>
      <c r="C582" s="157"/>
      <c r="D582" s="45"/>
      <c r="E582" s="45"/>
      <c r="F582" s="45"/>
      <c r="G582" s="45"/>
      <c r="H582" s="45"/>
      <c r="I582" s="156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</row>
    <row r="583" spans="1:41">
      <c r="A583" s="45"/>
      <c r="B583" s="157"/>
      <c r="C583" s="157"/>
      <c r="D583" s="45"/>
      <c r="E583" s="45"/>
      <c r="F583" s="45"/>
      <c r="G583" s="45"/>
      <c r="H583" s="45"/>
      <c r="I583" s="156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</row>
    <row r="584" spans="1:41">
      <c r="A584" s="45"/>
      <c r="B584" s="157"/>
      <c r="C584" s="157"/>
      <c r="D584" s="45"/>
      <c r="E584" s="45"/>
      <c r="F584" s="45"/>
      <c r="G584" s="45"/>
      <c r="H584" s="45"/>
      <c r="I584" s="156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</row>
    <row r="585" spans="1:41">
      <c r="A585" s="45"/>
      <c r="B585" s="157"/>
      <c r="C585" s="157"/>
      <c r="D585" s="45"/>
      <c r="E585" s="45"/>
      <c r="F585" s="45"/>
      <c r="G585" s="45"/>
      <c r="H585" s="45"/>
      <c r="I585" s="156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</row>
    <row r="586" spans="1:41">
      <c r="A586" s="45"/>
      <c r="B586" s="157"/>
      <c r="C586" s="157"/>
      <c r="D586" s="45"/>
      <c r="E586" s="45"/>
      <c r="F586" s="45"/>
      <c r="G586" s="45"/>
      <c r="H586" s="45"/>
      <c r="I586" s="156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</row>
    <row r="587" spans="1:41">
      <c r="A587" s="45"/>
      <c r="B587" s="157"/>
      <c r="C587" s="157"/>
      <c r="D587" s="45"/>
      <c r="E587" s="45"/>
      <c r="F587" s="45"/>
      <c r="G587" s="45"/>
      <c r="H587" s="45"/>
      <c r="I587" s="156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</row>
    <row r="588" spans="1:41">
      <c r="A588" s="45"/>
      <c r="B588" s="157"/>
      <c r="C588" s="157"/>
      <c r="D588" s="45"/>
      <c r="E588" s="45"/>
      <c r="F588" s="45"/>
      <c r="G588" s="45"/>
      <c r="H588" s="45"/>
      <c r="I588" s="156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</row>
    <row r="589" spans="1:41">
      <c r="A589" s="45"/>
      <c r="B589" s="157"/>
      <c r="C589" s="157"/>
      <c r="D589" s="45"/>
      <c r="E589" s="45"/>
      <c r="F589" s="45"/>
      <c r="G589" s="45"/>
      <c r="H589" s="45"/>
      <c r="I589" s="156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</row>
    <row r="590" spans="1:41">
      <c r="A590" s="45"/>
      <c r="B590" s="157"/>
      <c r="C590" s="157"/>
      <c r="D590" s="45"/>
      <c r="E590" s="45"/>
      <c r="F590" s="45"/>
      <c r="G590" s="45"/>
      <c r="H590" s="45"/>
      <c r="I590" s="156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</row>
    <row r="591" spans="1:41">
      <c r="A591" s="45"/>
      <c r="B591" s="157"/>
      <c r="C591" s="157"/>
      <c r="D591" s="45"/>
      <c r="E591" s="45"/>
      <c r="F591" s="45"/>
      <c r="G591" s="45"/>
      <c r="H591" s="45"/>
      <c r="I591" s="156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</row>
    <row r="592" spans="1:41">
      <c r="A592" s="45"/>
      <c r="B592" s="157"/>
      <c r="C592" s="157"/>
      <c r="D592" s="45"/>
      <c r="E592" s="45"/>
      <c r="F592" s="45"/>
      <c r="G592" s="45"/>
      <c r="H592" s="45"/>
      <c r="I592" s="156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</row>
    <row r="593" spans="1:41">
      <c r="A593" s="45"/>
      <c r="B593" s="157"/>
      <c r="C593" s="157"/>
      <c r="D593" s="45"/>
      <c r="E593" s="45"/>
      <c r="F593" s="45"/>
      <c r="G593" s="45"/>
      <c r="H593" s="45"/>
      <c r="I593" s="156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</row>
    <row r="594" spans="1:41">
      <c r="A594" s="45"/>
      <c r="B594" s="157"/>
      <c r="C594" s="157"/>
      <c r="D594" s="45"/>
      <c r="E594" s="45"/>
      <c r="F594" s="45"/>
      <c r="G594" s="45"/>
      <c r="H594" s="45"/>
      <c r="I594" s="156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</row>
    <row r="595" spans="1:41">
      <c r="A595" s="45"/>
      <c r="B595" s="157"/>
      <c r="C595" s="157"/>
      <c r="D595" s="45"/>
      <c r="E595" s="45"/>
      <c r="F595" s="45"/>
      <c r="G595" s="45"/>
      <c r="H595" s="45"/>
      <c r="I595" s="156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</row>
    <row r="596" spans="1:41">
      <c r="A596" s="45"/>
      <c r="B596" s="157"/>
      <c r="C596" s="157"/>
      <c r="D596" s="45"/>
      <c r="E596" s="45"/>
      <c r="F596" s="45"/>
      <c r="G596" s="45"/>
      <c r="H596" s="45"/>
      <c r="I596" s="156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</row>
    <row r="597" spans="1:41">
      <c r="A597" s="45"/>
      <c r="B597" s="157"/>
      <c r="C597" s="157"/>
      <c r="D597" s="45"/>
      <c r="E597" s="45"/>
      <c r="F597" s="45"/>
      <c r="G597" s="45"/>
      <c r="H597" s="45"/>
      <c r="I597" s="156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</row>
    <row r="598" spans="1:41">
      <c r="A598" s="45"/>
      <c r="B598" s="157"/>
      <c r="C598" s="157"/>
      <c r="D598" s="45"/>
      <c r="E598" s="45"/>
      <c r="F598" s="45"/>
      <c r="G598" s="45"/>
      <c r="H598" s="45"/>
      <c r="I598" s="156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</row>
    <row r="599" spans="1:4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</row>
    <row r="600" spans="1:4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</row>
    <row r="601" spans="1:4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</row>
    <row r="602" spans="1:4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</row>
    <row r="603" spans="1:4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</row>
    <row r="604" spans="1:4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</row>
    <row r="605" spans="1:4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</row>
    <row r="606" spans="1:4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</row>
    <row r="607" spans="1:4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</row>
    <row r="608" spans="1:4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</row>
    <row r="609" spans="1:4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</row>
    <row r="610" spans="1:4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</row>
    <row r="611" spans="1:4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</row>
    <row r="612" spans="1:4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</row>
    <row r="613" spans="1:4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</row>
    <row r="614" spans="1:4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</row>
    <row r="615" spans="1:4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</row>
    <row r="616" spans="1:4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</row>
    <row r="617" spans="1:4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</row>
    <row r="618" spans="1:4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</row>
    <row r="619" spans="1:4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</row>
    <row r="620" spans="1:4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</row>
    <row r="621" spans="1:4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</row>
    <row r="622" spans="1:4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</row>
    <row r="623" spans="1:4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</row>
    <row r="624" spans="1:4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</row>
    <row r="625" spans="1:4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</row>
    <row r="626" spans="1:4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</row>
    <row r="627" spans="1:4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</row>
    <row r="628" spans="1:4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</row>
    <row r="629" spans="1:4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</row>
    <row r="630" spans="1:41">
      <c r="E630" s="368"/>
    </row>
  </sheetData>
  <sheetProtection selectLockedCells="1"/>
  <mergeCells count="38">
    <mergeCell ref="A11:I11"/>
    <mergeCell ref="A176:G176"/>
    <mergeCell ref="A172:I172"/>
    <mergeCell ref="A36:I36"/>
    <mergeCell ref="A153:I153"/>
    <mergeCell ref="A67:I67"/>
    <mergeCell ref="A148:I148"/>
    <mergeCell ref="K1:N1"/>
    <mergeCell ref="K2:N6"/>
    <mergeCell ref="K7:N7"/>
    <mergeCell ref="A10:G10"/>
    <mergeCell ref="A1:G1"/>
    <mergeCell ref="A8:H8"/>
    <mergeCell ref="A2:G2"/>
    <mergeCell ref="A3:G3"/>
    <mergeCell ref="A216:I216"/>
    <mergeCell ref="A218:I218"/>
    <mergeCell ref="A305:G305"/>
    <mergeCell ref="A190:I190"/>
    <mergeCell ref="A177:I177"/>
    <mergeCell ref="A295:G295"/>
    <mergeCell ref="A293:G293"/>
    <mergeCell ref="A226:I226"/>
    <mergeCell ref="A204:I204"/>
    <mergeCell ref="A202:I202"/>
    <mergeCell ref="A208:I208"/>
    <mergeCell ref="A306:G306"/>
    <mergeCell ref="A313:G313"/>
    <mergeCell ref="A329:G329"/>
    <mergeCell ref="A330:G330"/>
    <mergeCell ref="A333:G333"/>
    <mergeCell ref="A366:G366"/>
    <mergeCell ref="A383:G383"/>
    <mergeCell ref="A384:G384"/>
    <mergeCell ref="A439:G439"/>
    <mergeCell ref="A344:G344"/>
    <mergeCell ref="A363:G363"/>
    <mergeCell ref="A365:G365"/>
  </mergeCells>
  <phoneticPr fontId="0" type="noConversion"/>
  <hyperlinks>
    <hyperlink ref="B69" r:id="rId1"/>
    <hyperlink ref="B55" r:id="rId2"/>
    <hyperlink ref="B54" r:id="rId3"/>
    <hyperlink ref="B53" r:id="rId4"/>
    <hyperlink ref="B52" r:id="rId5"/>
    <hyperlink ref="B51" r:id="rId6"/>
    <hyperlink ref="B50" r:id="rId7"/>
    <hyperlink ref="B49" r:id="rId8"/>
    <hyperlink ref="B48" r:id="rId9"/>
    <hyperlink ref="B47" r:id="rId10"/>
    <hyperlink ref="B44" r:id="rId11"/>
    <hyperlink ref="B42" r:id="rId12"/>
    <hyperlink ref="B40" r:id="rId13"/>
    <hyperlink ref="B43" r:id="rId14"/>
    <hyperlink ref="B41" r:id="rId15"/>
    <hyperlink ref="B39" r:id="rId16"/>
    <hyperlink ref="B38" r:id="rId17"/>
    <hyperlink ref="B37" r:id="rId18"/>
    <hyperlink ref="B89" r:id="rId19" display="Булат ВС 1-П67-01 ПЛ"/>
    <hyperlink ref="B88" r:id="rId20" display="Булат ВС 1-П67ПЛ"/>
    <hyperlink ref="B85" r:id="rId21" display="Булат ВС 1-П42-01"/>
    <hyperlink ref="B84" r:id="rId22" display="Булат ВС 1-П42 ПЛ"/>
    <hyperlink ref="B71" r:id="rId23"/>
    <hyperlink ref="B70" r:id="rId24"/>
    <hyperlink ref="B300" r:id="rId25"/>
    <hyperlink ref="B298" r:id="rId26"/>
    <hyperlink ref="B299" r:id="rId27"/>
    <hyperlink ref="B168" r:id="rId28" display="ВС2-6А-02 Чебоксары "/>
    <hyperlink ref="B167" r:id="rId29" display="ВС2-6А-01 Чебоксары "/>
    <hyperlink ref="B166" r:id="rId30" display="ВС2-6А Чебоксары "/>
    <hyperlink ref="B165" r:id="rId31" display="ВС 2-10 Чебоксары"/>
    <hyperlink ref="B164" r:id="rId32" display="ВС 2-4 0-1 Чебоксары"/>
    <hyperlink ref="B163" r:id="rId33" display="ВС 2-4 Чебоксары"/>
    <hyperlink ref="B174" r:id="rId34"/>
    <hyperlink ref="B173" r:id="rId35"/>
    <hyperlink ref="B83" r:id="rId36" display="Булат ВС-375"/>
    <hyperlink ref="B82" r:id="rId37" display="Булат ВС-367"/>
    <hyperlink ref="B81" r:id="rId38" display="Булат ВС-366"/>
    <hyperlink ref="B80" r:id="rId39" display="Булат ВС-365"/>
    <hyperlink ref="B79" r:id="rId40" display="Булат ВС-364"/>
    <hyperlink ref="B78" r:id="rId41" display="Булат ВС-363"/>
    <hyperlink ref="B73" r:id="rId42" display="Булат ВС 323"/>
    <hyperlink ref="B74" r:id="rId43" display="Булат ВС 330"/>
    <hyperlink ref="B75" r:id="rId44" display="Булат ВС 340"/>
    <hyperlink ref="B76" r:id="rId45" display="Булат ВС 350"/>
    <hyperlink ref="B77" r:id="rId46" display="Булат ВС 362"/>
    <hyperlink ref="B91" r:id="rId47"/>
    <hyperlink ref="B92" r:id="rId48"/>
    <hyperlink ref="B94" r:id="rId49"/>
    <hyperlink ref="B96" r:id="rId50"/>
    <hyperlink ref="B93" r:id="rId51"/>
    <hyperlink ref="B95" r:id="rId52"/>
    <hyperlink ref="B99" r:id="rId53"/>
    <hyperlink ref="B100" r:id="rId54"/>
    <hyperlink ref="B101" r:id="rId55"/>
    <hyperlink ref="B102" r:id="rId56"/>
    <hyperlink ref="B103" r:id="rId57"/>
    <hyperlink ref="B104" r:id="rId58"/>
    <hyperlink ref="B105" r:id="rId59"/>
    <hyperlink ref="B106" r:id="rId60"/>
    <hyperlink ref="B86" r:id="rId61" display="Булат ВС 1-П53 ПЛ"/>
    <hyperlink ref="B87" r:id="rId62" display="Булат ВС 1-П53-01 ПЛ"/>
    <hyperlink ref="B90" r:id="rId63" display="Булат ВС 1-П80 ПЛ"/>
    <hyperlink ref="B107" r:id="rId64"/>
    <hyperlink ref="B109" r:id="rId65"/>
    <hyperlink ref="B111" r:id="rId66"/>
    <hyperlink ref="B108" r:id="rId67"/>
    <hyperlink ref="B110" r:id="rId68"/>
    <hyperlink ref="B112" r:id="rId69"/>
    <hyperlink ref="B113" r:id="rId70"/>
    <hyperlink ref="B114" r:id="rId71"/>
    <hyperlink ref="B115" r:id="rId72"/>
    <hyperlink ref="B116" r:id="rId73"/>
    <hyperlink ref="B117" r:id="rId74"/>
    <hyperlink ref="B118" r:id="rId75"/>
    <hyperlink ref="B119" r:id="rId76"/>
    <hyperlink ref="B120" r:id="rId77"/>
    <hyperlink ref="B121" r:id="rId78"/>
    <hyperlink ref="B122" r:id="rId79"/>
    <hyperlink ref="B123" r:id="rId80"/>
    <hyperlink ref="B124" r:id="rId81"/>
    <hyperlink ref="B125" r:id="rId82"/>
    <hyperlink ref="B126" r:id="rId83"/>
    <hyperlink ref="B127" r:id="rId84"/>
    <hyperlink ref="B128" r:id="rId85"/>
    <hyperlink ref="B129" r:id="rId86"/>
    <hyperlink ref="B130" r:id="rId87"/>
    <hyperlink ref="B131" r:id="rId88"/>
    <hyperlink ref="B132" r:id="rId89"/>
    <hyperlink ref="B133" r:id="rId90"/>
    <hyperlink ref="B134" r:id="rId91"/>
    <hyperlink ref="B135" r:id="rId92"/>
    <hyperlink ref="B136" r:id="rId93"/>
    <hyperlink ref="B137" r:id="rId94"/>
    <hyperlink ref="B138" r:id="rId95"/>
    <hyperlink ref="B139" r:id="rId96"/>
    <hyperlink ref="B140" r:id="rId97"/>
    <hyperlink ref="B141" r:id="rId98"/>
    <hyperlink ref="B142" r:id="rId99"/>
    <hyperlink ref="B143" r:id="rId100"/>
    <hyperlink ref="B144" r:id="rId101"/>
    <hyperlink ref="B145" r:id="rId102"/>
    <hyperlink ref="B146" r:id="rId103"/>
    <hyperlink ref="B147" r:id="rId104"/>
    <hyperlink ref="A11:I11" r:id="rId105" display="Замки навесные Апекс"/>
    <hyperlink ref="A36:I36" r:id="rId106" display="Замки навесные Антал"/>
    <hyperlink ref="A67:I67" r:id="rId107" display="Замки навесные Арико"/>
    <hyperlink ref="A148:I148" r:id="rId108" display="Замки навесные Птимаш"/>
    <hyperlink ref="A172:I172" r:id="rId109" display="Замки навесные Зенит Димитровград "/>
    <hyperlink ref="A153:I153" r:id="rId110" display="Замки навесные ЧАЗ Чебоксары"/>
    <hyperlink ref="B154" r:id="rId111" display="Замок навесной  ВС 2-12-01 Чебоксары"/>
    <hyperlink ref="B155" r:id="rId112" display="Замок навесной  ВС 2-21 Чебоксары"/>
    <hyperlink ref="B156" r:id="rId113" display="Замок навесной  ВС 2-23 Чебоксары"/>
    <hyperlink ref="B157" r:id="rId114" display="Замок навесной  ВС 2-26 Чебоксары"/>
    <hyperlink ref="B158" r:id="rId115" display="Замок навесной  ВС 2 Чебоксары"/>
    <hyperlink ref="B162" r:id="rId116" display="Замок навесной  ВС 2-3 Чебоксары"/>
    <hyperlink ref="B159" r:id="rId117" display="Замок навесной  ВС 2 М-1 Чебоксары"/>
    <hyperlink ref="B160" r:id="rId118" display="Замок навесной  ВС 2 М-1 0-1 Чебоксары"/>
    <hyperlink ref="B161" r:id="rId119"/>
    <hyperlink ref="B169" r:id="rId120"/>
    <hyperlink ref="B170" r:id="rId121"/>
    <hyperlink ref="B171" r:id="rId122"/>
    <hyperlink ref="K7" r:id="rId123"/>
    <hyperlink ref="B68" r:id="rId124"/>
    <hyperlink ref="B301" r:id="rId125"/>
    <hyperlink ref="B302" r:id="rId126"/>
    <hyperlink ref="B303" r:id="rId127"/>
    <hyperlink ref="B304" r:id="rId128"/>
    <hyperlink ref="B296" r:id="rId129"/>
    <hyperlink ref="B297" r:id="rId130"/>
    <hyperlink ref="B149" r:id="rId131"/>
    <hyperlink ref="B150" r:id="rId132"/>
    <hyperlink ref="B152" r:id="rId133"/>
    <hyperlink ref="B151" r:id="rId134"/>
    <hyperlink ref="B307" r:id="rId135"/>
    <hyperlink ref="B308" r:id="rId136"/>
    <hyperlink ref="B310" r:id="rId137"/>
    <hyperlink ref="B311" r:id="rId138"/>
    <hyperlink ref="B230" r:id="rId139"/>
    <hyperlink ref="B231" r:id="rId140"/>
    <hyperlink ref="B232" r:id="rId141"/>
    <hyperlink ref="B233" r:id="rId142"/>
    <hyperlink ref="B234" r:id="rId143"/>
    <hyperlink ref="B235" r:id="rId144"/>
    <hyperlink ref="B236" r:id="rId145"/>
    <hyperlink ref="B237" r:id="rId146"/>
    <hyperlink ref="B238" r:id="rId147"/>
    <hyperlink ref="B239" r:id="rId148"/>
    <hyperlink ref="B240" r:id="rId149"/>
    <hyperlink ref="B241" r:id="rId150"/>
    <hyperlink ref="B242" r:id="rId151"/>
    <hyperlink ref="B243" r:id="rId152"/>
    <hyperlink ref="B244" r:id="rId153"/>
    <hyperlink ref="B245" r:id="rId154"/>
    <hyperlink ref="B246" r:id="rId155"/>
    <hyperlink ref="B247" r:id="rId156"/>
    <hyperlink ref="B248" r:id="rId157"/>
    <hyperlink ref="B249" r:id="rId158"/>
    <hyperlink ref="B250" r:id="rId159"/>
    <hyperlink ref="B251" r:id="rId160"/>
    <hyperlink ref="B252" r:id="rId161"/>
    <hyperlink ref="B253" r:id="rId162"/>
    <hyperlink ref="B254" r:id="rId163"/>
    <hyperlink ref="B255" r:id="rId164"/>
    <hyperlink ref="B256" r:id="rId165"/>
    <hyperlink ref="B257" r:id="rId166"/>
    <hyperlink ref="B258" r:id="rId167"/>
    <hyperlink ref="B259" r:id="rId168"/>
    <hyperlink ref="B260" r:id="rId169"/>
    <hyperlink ref="B261" r:id="rId170"/>
    <hyperlink ref="B262" r:id="rId171"/>
    <hyperlink ref="B263" r:id="rId172"/>
    <hyperlink ref="B264" r:id="rId173"/>
    <hyperlink ref="B265" r:id="rId174"/>
    <hyperlink ref="B266" r:id="rId175"/>
    <hyperlink ref="B267" r:id="rId176"/>
    <hyperlink ref="B268" r:id="rId177"/>
    <hyperlink ref="B269" r:id="rId178"/>
    <hyperlink ref="B270" r:id="rId179"/>
    <hyperlink ref="B271" r:id="rId180"/>
    <hyperlink ref="B272" r:id="rId181"/>
    <hyperlink ref="B274" r:id="rId182"/>
    <hyperlink ref="B273" r:id="rId183"/>
    <hyperlink ref="B275" r:id="rId184"/>
    <hyperlink ref="B276" r:id="rId185"/>
    <hyperlink ref="B277" r:id="rId186"/>
    <hyperlink ref="B278" r:id="rId187"/>
    <hyperlink ref="B279" r:id="rId188"/>
    <hyperlink ref="B280" r:id="rId189"/>
    <hyperlink ref="B286" r:id="rId190"/>
    <hyperlink ref="B287" r:id="rId191"/>
    <hyperlink ref="B288" r:id="rId192"/>
    <hyperlink ref="B289" r:id="rId193"/>
    <hyperlink ref="B290" r:id="rId194"/>
    <hyperlink ref="B284" r:id="rId195"/>
    <hyperlink ref="B281" r:id="rId196"/>
    <hyperlink ref="B282" r:id="rId197"/>
    <hyperlink ref="B283" r:id="rId198"/>
    <hyperlink ref="B285" r:id="rId199"/>
    <hyperlink ref="B228" r:id="rId200"/>
    <hyperlink ref="B229" r:id="rId201"/>
    <hyperlink ref="A226:I226" r:id="rId202" display="Замки врезные Зенит Димитровград "/>
    <hyperlink ref="A202:I202" r:id="rId203" display="Замки врезные г. Барановичи "/>
    <hyperlink ref="A216:I216" r:id="rId204" display="Замки врезные ДААЗ г. Димитровград "/>
    <hyperlink ref="B184" r:id="rId205"/>
    <hyperlink ref="B178" r:id="rId206"/>
    <hyperlink ref="B180" r:id="rId207"/>
    <hyperlink ref="B182" r:id="rId208"/>
    <hyperlink ref="B183" r:id="rId209"/>
    <hyperlink ref="B179" r:id="rId210"/>
    <hyperlink ref="B181" r:id="rId211"/>
    <hyperlink ref="B185" r:id="rId212"/>
    <hyperlink ref="B186" r:id="rId213"/>
    <hyperlink ref="B187" r:id="rId214"/>
    <hyperlink ref="B188" r:id="rId215"/>
    <hyperlink ref="B189" r:id="rId216"/>
    <hyperlink ref="A177:I177" r:id="rId217" display="Замки врезные Apecs"/>
    <hyperlink ref="A218:I218" r:id="rId218" display="Замки врезные Эльбор, г. Боровичи "/>
    <hyperlink ref="B219" r:id="rId219"/>
    <hyperlink ref="B220" r:id="rId220"/>
    <hyperlink ref="B221" r:id="rId221"/>
    <hyperlink ref="B222" r:id="rId222"/>
    <hyperlink ref="B223" r:id="rId223"/>
    <hyperlink ref="B224" r:id="rId224"/>
    <hyperlink ref="B225" r:id="rId225"/>
    <hyperlink ref="A204:I204" r:id="rId226" display="Замки врезные Класс, г. Железнодорожный "/>
    <hyperlink ref="A208:I208" r:id="rId227" display="Замки врезные Ликчел "/>
    <hyperlink ref="B209" r:id="rId228" display="Замок врезной Ликчел ЗВ-4 У с ручой без/цил. белый"/>
    <hyperlink ref="B210" r:id="rId229"/>
    <hyperlink ref="B211" r:id="rId230"/>
    <hyperlink ref="B212" r:id="rId231"/>
    <hyperlink ref="B213" r:id="rId232"/>
    <hyperlink ref="B214" r:id="rId233"/>
    <hyperlink ref="B215" r:id="rId234"/>
    <hyperlink ref="B97" r:id="rId235"/>
    <hyperlink ref="B98" r:id="rId236"/>
    <hyperlink ref="B175" r:id="rId237"/>
    <hyperlink ref="B191" r:id="rId238"/>
    <hyperlink ref="A190:I190" r:id="rId239" display="Замки врезные Булат"/>
    <hyperlink ref="B314" r:id="rId240"/>
    <hyperlink ref="B315" r:id="rId241"/>
    <hyperlink ref="B316" r:id="rId242"/>
    <hyperlink ref="B317" r:id="rId243"/>
    <hyperlink ref="B318" r:id="rId244"/>
    <hyperlink ref="B319" r:id="rId245"/>
    <hyperlink ref="B320" r:id="rId246"/>
    <hyperlink ref="B321" r:id="rId247"/>
    <hyperlink ref="B323" r:id="rId248"/>
    <hyperlink ref="B324" r:id="rId249"/>
    <hyperlink ref="B326" r:id="rId250"/>
    <hyperlink ref="B327" r:id="rId251"/>
    <hyperlink ref="B328" r:id="rId252"/>
    <hyperlink ref="B325" r:id="rId253"/>
    <hyperlink ref="B322" r:id="rId254"/>
    <hyperlink ref="B345" r:id="rId255"/>
    <hyperlink ref="B346" r:id="rId256"/>
    <hyperlink ref="B347" r:id="rId257"/>
    <hyperlink ref="B348" r:id="rId258"/>
    <hyperlink ref="B349" r:id="rId259"/>
    <hyperlink ref="B350" r:id="rId260"/>
    <hyperlink ref="B351" r:id="rId261"/>
    <hyperlink ref="B352" r:id="rId262"/>
    <hyperlink ref="B353" r:id="rId263"/>
    <hyperlink ref="B354" r:id="rId264"/>
    <hyperlink ref="B355" r:id="rId265"/>
    <hyperlink ref="B356" r:id="rId266"/>
    <hyperlink ref="B357" r:id="rId267"/>
    <hyperlink ref="B358" r:id="rId268"/>
    <hyperlink ref="B359" r:id="rId269"/>
    <hyperlink ref="B360" r:id="rId270"/>
    <hyperlink ref="B361" r:id="rId271"/>
    <hyperlink ref="B362" r:id="rId272"/>
    <hyperlink ref="B334" r:id="rId273"/>
    <hyperlink ref="B335" r:id="rId274"/>
    <hyperlink ref="B336" r:id="rId275"/>
    <hyperlink ref="B337" r:id="rId276"/>
    <hyperlink ref="B338" r:id="rId277"/>
    <hyperlink ref="B339" r:id="rId278"/>
    <hyperlink ref="B340" r:id="rId279"/>
    <hyperlink ref="B341" r:id="rId280"/>
    <hyperlink ref="A333:G333" r:id="rId281" display="Цилиндровые механизмы  Антал"/>
    <hyperlink ref="A330:G330" r:id="rId282" display="Цилиндровые механизмы  Зенит"/>
    <hyperlink ref="A344:G344" r:id="rId283" display="Цилиндровые механизмы  Булат"/>
    <hyperlink ref="A363:G363" r:id="rId284" display="Цилиндровые механизмы г. Барановичи "/>
    <hyperlink ref="B192" r:id="rId285"/>
    <hyperlink ref="B193" r:id="rId286"/>
    <hyperlink ref="B194" r:id="rId287"/>
    <hyperlink ref="B195" r:id="rId288"/>
    <hyperlink ref="B196" r:id="rId289"/>
    <hyperlink ref="B197" r:id="rId290"/>
    <hyperlink ref="B198" r:id="rId291"/>
    <hyperlink ref="B199" r:id="rId292"/>
    <hyperlink ref="B200" r:id="rId293"/>
    <hyperlink ref="B201" r:id="rId294"/>
    <hyperlink ref="A10:G10" r:id="rId295" display="Замки висячие"/>
    <hyperlink ref="A176:G176" r:id="rId296" display="Замки врезные"/>
    <hyperlink ref="A293:G293" r:id="rId297" display="Замки гаражные"/>
    <hyperlink ref="A295:G295" r:id="rId298" display="Замки накладные"/>
    <hyperlink ref="A305:G305" r:id="rId299" display="Замки защелки"/>
    <hyperlink ref="A329:G329" r:id="rId300" display="Цилиндровые механизмы "/>
    <hyperlink ref="A365:G365" r:id="rId301" display="Ручки дверные раздельные"/>
    <hyperlink ref="B33" r:id="rId302"/>
    <hyperlink ref="B34" r:id="rId303"/>
    <hyperlink ref="B35" r:id="rId304"/>
    <hyperlink ref="B32" r:id="rId305"/>
    <hyperlink ref="B30" r:id="rId306"/>
    <hyperlink ref="B28" r:id="rId307"/>
    <hyperlink ref="B31" r:id="rId308"/>
    <hyperlink ref="B29" r:id="rId309"/>
    <hyperlink ref="B19" r:id="rId310"/>
    <hyperlink ref="B20" r:id="rId311"/>
    <hyperlink ref="B21" r:id="rId312"/>
    <hyperlink ref="B22" r:id="rId313"/>
    <hyperlink ref="B23" r:id="rId314"/>
    <hyperlink ref="B24" r:id="rId315"/>
    <hyperlink ref="B25" r:id="rId316"/>
    <hyperlink ref="B26" r:id="rId317"/>
    <hyperlink ref="A306:G306" r:id="rId318" display="Замки защелки Ликчел"/>
    <hyperlink ref="A313:G313" r:id="rId319" display="Замки защелки Зенит"/>
    <hyperlink ref="B389" r:id="rId320"/>
    <hyperlink ref="B390" r:id="rId321"/>
    <hyperlink ref="B391" r:id="rId322"/>
    <hyperlink ref="B392" r:id="rId323"/>
    <hyperlink ref="B393" r:id="rId324"/>
    <hyperlink ref="B398" r:id="rId325"/>
    <hyperlink ref="B399" r:id="rId326"/>
    <hyperlink ref="B400" r:id="rId327"/>
    <hyperlink ref="B401" r:id="rId328"/>
    <hyperlink ref="B402" r:id="rId329"/>
    <hyperlink ref="B403" r:id="rId330"/>
    <hyperlink ref="B404" r:id="rId331"/>
    <hyperlink ref="B405" r:id="rId332"/>
    <hyperlink ref="B406" r:id="rId333"/>
    <hyperlink ref="B407" r:id="rId334"/>
    <hyperlink ref="B408" r:id="rId335"/>
    <hyperlink ref="B409" r:id="rId336"/>
    <hyperlink ref="B410" r:id="rId337"/>
    <hyperlink ref="B411" r:id="rId338"/>
    <hyperlink ref="B412" r:id="rId339"/>
    <hyperlink ref="B413" r:id="rId340"/>
    <hyperlink ref="B414" r:id="rId341"/>
    <hyperlink ref="B415" r:id="rId342"/>
    <hyperlink ref="B416" r:id="rId343"/>
    <hyperlink ref="B417" r:id="rId344"/>
    <hyperlink ref="B418" r:id="rId345"/>
    <hyperlink ref="B419" r:id="rId346"/>
    <hyperlink ref="B420" r:id="rId347"/>
    <hyperlink ref="B421" r:id="rId348"/>
    <hyperlink ref="B422" r:id="rId349"/>
    <hyperlink ref="B423" r:id="rId350"/>
    <hyperlink ref="B424" r:id="rId351"/>
    <hyperlink ref="B425" r:id="rId352"/>
    <hyperlink ref="B426" r:id="rId353"/>
    <hyperlink ref="B427" r:id="rId354"/>
    <hyperlink ref="B428" r:id="rId355"/>
    <hyperlink ref="B429" r:id="rId356"/>
    <hyperlink ref="B430" r:id="rId357"/>
    <hyperlink ref="B431" r:id="rId358"/>
    <hyperlink ref="B432" r:id="rId359"/>
    <hyperlink ref="B433" r:id="rId360"/>
    <hyperlink ref="B434" r:id="rId361"/>
    <hyperlink ref="B435" r:id="rId362"/>
    <hyperlink ref="B436" r:id="rId363"/>
    <hyperlink ref="B437" r:id="rId364"/>
    <hyperlink ref="B438" r:id="rId365"/>
    <hyperlink ref="B385" r:id="rId366"/>
    <hyperlink ref="B386" r:id="rId367"/>
    <hyperlink ref="B387" r:id="rId368"/>
    <hyperlink ref="B388" r:id="rId369"/>
    <hyperlink ref="B394" r:id="rId370"/>
    <hyperlink ref="B395" r:id="rId371"/>
    <hyperlink ref="B396" r:id="rId372"/>
    <hyperlink ref="B397" r:id="rId373"/>
    <hyperlink ref="B440" r:id="rId374"/>
    <hyperlink ref="B441" r:id="rId375"/>
    <hyperlink ref="B442" r:id="rId376"/>
    <hyperlink ref="B443" r:id="rId377"/>
    <hyperlink ref="B444" r:id="rId378"/>
    <hyperlink ref="B445" r:id="rId379"/>
    <hyperlink ref="B446" r:id="rId380"/>
    <hyperlink ref="B447" r:id="rId381"/>
    <hyperlink ref="B448" r:id="rId382"/>
    <hyperlink ref="B449" r:id="rId383"/>
    <hyperlink ref="B450" r:id="rId384"/>
    <hyperlink ref="B451" r:id="rId385"/>
    <hyperlink ref="B452" r:id="rId386"/>
    <hyperlink ref="B453" r:id="rId387"/>
    <hyperlink ref="B454" r:id="rId388"/>
    <hyperlink ref="B455" r:id="rId389"/>
    <hyperlink ref="B456" r:id="rId390"/>
    <hyperlink ref="B457" r:id="rId391"/>
    <hyperlink ref="B458" r:id="rId392"/>
    <hyperlink ref="B459" r:id="rId393"/>
    <hyperlink ref="B460" r:id="rId394"/>
    <hyperlink ref="B461" r:id="rId395"/>
    <hyperlink ref="B462" r:id="rId396"/>
    <hyperlink ref="B463" r:id="rId397"/>
    <hyperlink ref="B464" r:id="rId398"/>
    <hyperlink ref="B465" r:id="rId399"/>
    <hyperlink ref="B466" r:id="rId400"/>
    <hyperlink ref="B467" r:id="rId401"/>
    <hyperlink ref="B468" r:id="rId402"/>
    <hyperlink ref="B469" r:id="rId403"/>
    <hyperlink ref="B470" r:id="rId404"/>
    <hyperlink ref="B471" r:id="rId405"/>
    <hyperlink ref="B472" r:id="rId406"/>
    <hyperlink ref="B473" r:id="rId407"/>
    <hyperlink ref="B474" r:id="rId408"/>
    <hyperlink ref="B475" r:id="rId409"/>
    <hyperlink ref="B476" r:id="rId410"/>
    <hyperlink ref="B477" r:id="rId411"/>
    <hyperlink ref="B478" r:id="rId412"/>
    <hyperlink ref="B479" r:id="rId413"/>
    <hyperlink ref="B480" r:id="rId414"/>
    <hyperlink ref="B481" r:id="rId415"/>
    <hyperlink ref="B482" r:id="rId416"/>
    <hyperlink ref="B483" r:id="rId417"/>
    <hyperlink ref="B484" r:id="rId418"/>
    <hyperlink ref="B485" r:id="rId419"/>
    <hyperlink ref="B486" r:id="rId420"/>
    <hyperlink ref="B487" r:id="rId421"/>
    <hyperlink ref="B488" r:id="rId422"/>
    <hyperlink ref="B489" r:id="rId423"/>
    <hyperlink ref="B490" r:id="rId424"/>
    <hyperlink ref="B491" r:id="rId425"/>
    <hyperlink ref="B492" r:id="rId426"/>
    <hyperlink ref="B493" r:id="rId427"/>
    <hyperlink ref="B494" r:id="rId428"/>
    <hyperlink ref="B495" r:id="rId429"/>
    <hyperlink ref="B496" r:id="rId430"/>
    <hyperlink ref="B497" r:id="rId431"/>
    <hyperlink ref="B498" r:id="rId432"/>
    <hyperlink ref="B499" r:id="rId433"/>
    <hyperlink ref="B500" r:id="rId434"/>
    <hyperlink ref="B501" r:id="rId435"/>
    <hyperlink ref="B502" r:id="rId436"/>
    <hyperlink ref="B503" r:id="rId437"/>
    <hyperlink ref="B504" r:id="rId438"/>
    <hyperlink ref="B505" r:id="rId439"/>
    <hyperlink ref="B506" r:id="rId440"/>
    <hyperlink ref="B507" r:id="rId441"/>
    <hyperlink ref="B508" r:id="rId442"/>
    <hyperlink ref="B509" r:id="rId443"/>
    <hyperlink ref="B510" r:id="rId444"/>
    <hyperlink ref="B511" r:id="rId445"/>
    <hyperlink ref="B512" r:id="rId446"/>
    <hyperlink ref="B513" r:id="rId447"/>
    <hyperlink ref="B514" r:id="rId448"/>
    <hyperlink ref="B515" r:id="rId449"/>
    <hyperlink ref="B516" r:id="rId450"/>
    <hyperlink ref="B517" r:id="rId451"/>
    <hyperlink ref="B518" r:id="rId452"/>
    <hyperlink ref="B519" r:id="rId453"/>
    <hyperlink ref="B520" r:id="rId454"/>
    <hyperlink ref="B521" r:id="rId455"/>
    <hyperlink ref="B522" r:id="rId456"/>
    <hyperlink ref="B523" r:id="rId457"/>
    <hyperlink ref="B524" r:id="rId458"/>
    <hyperlink ref="B525" r:id="rId459"/>
    <hyperlink ref="B526" r:id="rId460"/>
    <hyperlink ref="B527" r:id="rId461"/>
    <hyperlink ref="B528" r:id="rId462"/>
    <hyperlink ref="B529" r:id="rId463"/>
    <hyperlink ref="B530" r:id="rId464"/>
    <hyperlink ref="B531" r:id="rId465"/>
    <hyperlink ref="B45" r:id="rId466"/>
    <hyperlink ref="B46" r:id="rId467"/>
    <hyperlink ref="B12" r:id="rId468"/>
    <hyperlink ref="B13" r:id="rId469"/>
    <hyperlink ref="B14" r:id="rId470"/>
    <hyperlink ref="B15" r:id="rId471"/>
    <hyperlink ref="B16" r:id="rId472"/>
    <hyperlink ref="B17" r:id="rId473"/>
    <hyperlink ref="B18" r:id="rId474"/>
    <hyperlink ref="B27" r:id="rId475"/>
    <hyperlink ref="B227" r:id="rId476"/>
    <hyperlink ref="B309" r:id="rId477"/>
    <hyperlink ref="B312" r:id="rId478"/>
    <hyperlink ref="B367" r:id="rId479"/>
    <hyperlink ref="B372" r:id="rId480"/>
    <hyperlink ref="B371" r:id="rId481"/>
    <hyperlink ref="B374" r:id="rId482"/>
    <hyperlink ref="B370" r:id="rId483"/>
    <hyperlink ref="B368" r:id="rId484"/>
    <hyperlink ref="B369" r:id="rId485"/>
    <hyperlink ref="B373" r:id="rId486"/>
    <hyperlink ref="B375" r:id="rId487"/>
    <hyperlink ref="B380" r:id="rId488"/>
    <hyperlink ref="B376" r:id="rId489"/>
    <hyperlink ref="B379" r:id="rId490"/>
    <hyperlink ref="B382" r:id="rId491"/>
    <hyperlink ref="B377" r:id="rId492"/>
    <hyperlink ref="B378" r:id="rId493"/>
    <hyperlink ref="B381" r:id="rId494"/>
    <hyperlink ref="A366:G366" r:id="rId495" display="Ручки дверные Зенит"/>
    <hyperlink ref="B331" r:id="rId496"/>
    <hyperlink ref="B332" r:id="rId497"/>
    <hyperlink ref="A383:G383" r:id="rId498" display="Ручки дверные PALLADIUM"/>
    <hyperlink ref="A384:G384" r:id="rId499" display="Ручки PALLADIUM коллекция &quot;CITY&quot;"/>
    <hyperlink ref="A439:G439" r:id="rId500" display="Ручки PALLADIUM коллекция &quot;REVOLUTION&quot;"/>
    <hyperlink ref="B342" r:id="rId501"/>
  </hyperlinks>
  <pageMargins left="0.24" right="0.24" top="0.3" bottom="0.31" header="0.09" footer="0.17"/>
  <pageSetup paperSize="9" scale="86" orientation="portrait" r:id="rId502"/>
  <headerFooter alignWithMargins="0"/>
  <drawing r:id="rId50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H102"/>
  <sheetViews>
    <sheetView workbookViewId="0">
      <selection activeCell="K13" sqref="K13"/>
    </sheetView>
  </sheetViews>
  <sheetFormatPr defaultColWidth="9.28515625" defaultRowHeight="12.75"/>
  <cols>
    <col min="1" max="1" width="9.5703125" style="9" customWidth="1"/>
    <col min="2" max="4" width="9.28515625" style="9"/>
    <col min="5" max="5" width="11.7109375" style="9" customWidth="1"/>
    <col min="6" max="6" width="4.7109375" style="9" customWidth="1"/>
    <col min="7" max="7" width="9.28515625" style="9"/>
    <col min="8" max="8" width="11" style="9" customWidth="1"/>
    <col min="9" max="9" width="10" style="9" customWidth="1"/>
    <col min="10" max="10" width="10.28515625" style="9" customWidth="1"/>
    <col min="11" max="11" width="13.28515625" style="9" customWidth="1"/>
    <col min="12" max="12" width="20" style="9" customWidth="1"/>
    <col min="13" max="13" width="19.7109375" style="9" customWidth="1"/>
    <col min="14" max="14" width="20.28515625" style="9" customWidth="1"/>
    <col min="15" max="15" width="9.28515625" style="9"/>
    <col min="16" max="17" width="11.42578125" style="9" bestFit="1" customWidth="1"/>
    <col min="18" max="18" width="10.28515625" style="9" bestFit="1" customWidth="1"/>
    <col min="19" max="16384" width="9.28515625" style="9"/>
  </cols>
  <sheetData>
    <row r="1" spans="1:34" ht="71.25" customHeight="1">
      <c r="A1" s="490"/>
      <c r="B1" s="490"/>
      <c r="C1" s="490"/>
      <c r="D1" s="490"/>
      <c r="E1" s="490"/>
      <c r="F1" s="490"/>
      <c r="G1" s="490"/>
      <c r="H1" s="490"/>
      <c r="I1" s="490"/>
      <c r="J1" s="490"/>
      <c r="K1" s="482" t="s">
        <v>99</v>
      </c>
      <c r="L1" s="483"/>
      <c r="M1" s="483"/>
      <c r="N1" s="483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ht="15.75" customHeight="1">
      <c r="A2" s="489" t="s">
        <v>47</v>
      </c>
      <c r="B2" s="489"/>
      <c r="C2" s="489"/>
      <c r="D2" s="489"/>
      <c r="E2" s="489"/>
      <c r="F2" s="489"/>
      <c r="G2" s="489"/>
      <c r="H2" s="489"/>
      <c r="I2" s="489"/>
      <c r="J2" s="488"/>
      <c r="K2" s="531" t="s">
        <v>518</v>
      </c>
      <c r="L2" s="531"/>
      <c r="M2" s="531"/>
      <c r="N2" s="531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15.75" customHeight="1">
      <c r="A3" s="487" t="s">
        <v>48</v>
      </c>
      <c r="B3" s="488"/>
      <c r="C3" s="488"/>
      <c r="D3" s="488"/>
      <c r="E3" s="488"/>
      <c r="F3" s="488"/>
      <c r="G3" s="488"/>
      <c r="H3" s="488"/>
      <c r="I3" s="488"/>
      <c r="J3" s="488"/>
      <c r="K3" s="531"/>
      <c r="L3" s="531"/>
      <c r="M3" s="531"/>
      <c r="N3" s="531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4" ht="23.25" customHeight="1">
      <c r="A4" s="532" t="s">
        <v>473</v>
      </c>
      <c r="B4" s="532"/>
      <c r="C4" s="532"/>
      <c r="D4" s="532"/>
      <c r="E4" s="532"/>
      <c r="F4" s="532"/>
      <c r="G4" s="532"/>
      <c r="H4" s="108"/>
      <c r="I4" s="108"/>
      <c r="J4" s="109"/>
      <c r="K4" s="531"/>
      <c r="L4" s="531"/>
      <c r="M4" s="531"/>
      <c r="N4" s="531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</row>
    <row r="5" spans="1:34" ht="18" customHeight="1">
      <c r="A5" s="532" t="s">
        <v>471</v>
      </c>
      <c r="B5" s="532"/>
      <c r="C5" s="532"/>
      <c r="D5" s="532"/>
      <c r="E5" s="532"/>
      <c r="F5" s="532"/>
      <c r="G5" s="532"/>
      <c r="H5" s="108"/>
      <c r="I5" s="108"/>
      <c r="J5" s="109"/>
      <c r="K5" s="531"/>
      <c r="L5" s="531"/>
      <c r="M5" s="531"/>
      <c r="N5" s="53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4" ht="19.5" customHeight="1">
      <c r="A6" s="532" t="s">
        <v>472</v>
      </c>
      <c r="B6" s="532"/>
      <c r="C6" s="532"/>
      <c r="D6" s="532"/>
      <c r="E6" s="532"/>
      <c r="F6" s="532"/>
      <c r="G6" s="532"/>
      <c r="H6" s="109"/>
      <c r="I6" s="109"/>
      <c r="J6" s="109"/>
      <c r="K6" s="531"/>
      <c r="L6" s="531"/>
      <c r="M6" s="531"/>
      <c r="N6" s="531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</row>
    <row r="7" spans="1:34" ht="22.5" customHeight="1" thickBot="1">
      <c r="A7" s="486" t="s">
        <v>1885</v>
      </c>
      <c r="B7" s="487"/>
      <c r="C7" s="487"/>
      <c r="D7" s="487"/>
      <c r="E7" s="487"/>
      <c r="F7" s="487"/>
      <c r="G7" s="487"/>
      <c r="H7" s="488"/>
      <c r="I7" s="488"/>
      <c r="J7" s="488"/>
      <c r="K7" s="498" t="s">
        <v>517</v>
      </c>
      <c r="L7" s="499"/>
      <c r="M7" s="499"/>
      <c r="N7" s="499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</row>
    <row r="8" spans="1:34" ht="24" thickBo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2" t="s">
        <v>95</v>
      </c>
      <c r="L8" s="102">
        <f>P8+Фурнит!P8+'Замки  '!P8+Инстументы!M8+'Мебель для отдыха'!P8+Сантехника!Q8</f>
        <v>0</v>
      </c>
      <c r="M8" s="102">
        <f>IF(L8&gt;=30000,Q8+Фурнит!Q8+'Замки  '!Q8+Инстументы!N8+'Мебель для отдыха'!Q8+Сантехника!R8,0)</f>
        <v>0</v>
      </c>
      <c r="N8" s="104">
        <f>IF($L$8&gt;=100000,R8+Фурнит!R8+'Замки  '!R8+Инстументы!O8+'Мебель для отдыха'!R8+Сантехника!S8,0)</f>
        <v>0</v>
      </c>
      <c r="O8" s="80"/>
      <c r="P8" s="154">
        <f>L46</f>
        <v>0</v>
      </c>
      <c r="Q8" s="154">
        <f>M46</f>
        <v>0</v>
      </c>
      <c r="R8" s="154">
        <f>N46</f>
        <v>0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</row>
    <row r="9" spans="1:34" ht="15.75" customHeight="1">
      <c r="A9" s="529" t="s">
        <v>825</v>
      </c>
      <c r="B9" s="500" t="s">
        <v>0</v>
      </c>
      <c r="C9" s="501"/>
      <c r="D9" s="501"/>
      <c r="E9" s="502"/>
      <c r="F9" s="64" t="s">
        <v>11</v>
      </c>
      <c r="G9" s="508" t="s">
        <v>219</v>
      </c>
      <c r="H9" s="66" t="s">
        <v>12</v>
      </c>
      <c r="I9" s="67" t="s">
        <v>12</v>
      </c>
      <c r="J9" s="68" t="s">
        <v>12</v>
      </c>
      <c r="K9" s="118" t="s">
        <v>94</v>
      </c>
      <c r="L9" s="148" t="s">
        <v>96</v>
      </c>
      <c r="M9" s="149" t="s">
        <v>97</v>
      </c>
      <c r="N9" s="150" t="s">
        <v>98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</row>
    <row r="10" spans="1:34" ht="16.5" customHeight="1" thickBot="1">
      <c r="A10" s="530"/>
      <c r="B10" s="540"/>
      <c r="C10" s="541"/>
      <c r="D10" s="541"/>
      <c r="E10" s="542"/>
      <c r="F10" s="65" t="s">
        <v>10</v>
      </c>
      <c r="G10" s="509"/>
      <c r="H10" s="73" t="s">
        <v>1</v>
      </c>
      <c r="I10" s="74" t="s">
        <v>102</v>
      </c>
      <c r="J10" s="75" t="s">
        <v>103</v>
      </c>
      <c r="K10" s="350" t="s">
        <v>2</v>
      </c>
      <c r="L10" s="151" t="s">
        <v>100</v>
      </c>
      <c r="M10" s="19" t="s">
        <v>102</v>
      </c>
      <c r="N10" s="20" t="s">
        <v>103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</row>
    <row r="11" spans="1:34">
      <c r="A11" s="21">
        <v>301001</v>
      </c>
      <c r="B11" s="533" t="s">
        <v>74</v>
      </c>
      <c r="C11" s="533"/>
      <c r="D11" s="533"/>
      <c r="E11" s="533"/>
      <c r="F11" s="21" t="s">
        <v>2</v>
      </c>
      <c r="G11" s="21">
        <v>40</v>
      </c>
      <c r="H11" s="386">
        <v>0</v>
      </c>
      <c r="I11" s="3">
        <f t="shared" ref="I11:I21" si="0">H11/1.031</f>
        <v>0</v>
      </c>
      <c r="J11" s="342">
        <f t="shared" ref="J11:J21" si="1">I11/1.0204</f>
        <v>0</v>
      </c>
      <c r="K11" s="198"/>
      <c r="L11" s="196">
        <f t="shared" ref="L11:L45" si="2">SUM(H11*K11)</f>
        <v>0</v>
      </c>
      <c r="M11" s="23">
        <f t="shared" ref="M11:M45" si="3">IF($L$8&gt;=30000,I11*K11,0)</f>
        <v>0</v>
      </c>
      <c r="N11" s="23">
        <f t="shared" ref="N11:N39" si="4">IF($L$8&gt;=100000,K11*J11,0)</f>
        <v>0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</row>
    <row r="12" spans="1:34">
      <c r="A12" s="22">
        <v>301002</v>
      </c>
      <c r="B12" s="534" t="s">
        <v>75</v>
      </c>
      <c r="C12" s="534"/>
      <c r="D12" s="534"/>
      <c r="E12" s="534"/>
      <c r="F12" s="22" t="s">
        <v>2</v>
      </c>
      <c r="G12" s="22">
        <v>40</v>
      </c>
      <c r="H12" s="152">
        <v>0</v>
      </c>
      <c r="I12" s="2">
        <f t="shared" si="0"/>
        <v>0</v>
      </c>
      <c r="J12" s="343">
        <f t="shared" si="1"/>
        <v>0</v>
      </c>
      <c r="K12" s="199"/>
      <c r="L12" s="196">
        <f t="shared" si="2"/>
        <v>0</v>
      </c>
      <c r="M12" s="23">
        <f t="shared" si="3"/>
        <v>0</v>
      </c>
      <c r="N12" s="23">
        <f t="shared" si="4"/>
        <v>0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</row>
    <row r="13" spans="1:34">
      <c r="A13" s="21">
        <v>301003</v>
      </c>
      <c r="B13" s="534" t="s">
        <v>76</v>
      </c>
      <c r="C13" s="534"/>
      <c r="D13" s="534"/>
      <c r="E13" s="534"/>
      <c r="F13" s="22" t="s">
        <v>2</v>
      </c>
      <c r="G13" s="22">
        <v>40</v>
      </c>
      <c r="H13" s="152">
        <v>0</v>
      </c>
      <c r="I13" s="2">
        <f t="shared" si="0"/>
        <v>0</v>
      </c>
      <c r="J13" s="343">
        <f t="shared" si="1"/>
        <v>0</v>
      </c>
      <c r="K13" s="199"/>
      <c r="L13" s="196">
        <f t="shared" si="2"/>
        <v>0</v>
      </c>
      <c r="M13" s="23">
        <f t="shared" si="3"/>
        <v>0</v>
      </c>
      <c r="N13" s="23">
        <f t="shared" si="4"/>
        <v>0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</row>
    <row r="14" spans="1:34">
      <c r="A14" s="22">
        <v>301004</v>
      </c>
      <c r="B14" s="534" t="s">
        <v>77</v>
      </c>
      <c r="C14" s="534"/>
      <c r="D14" s="534"/>
      <c r="E14" s="534"/>
      <c r="F14" s="22" t="s">
        <v>2</v>
      </c>
      <c r="G14" s="22">
        <v>10</v>
      </c>
      <c r="H14" s="323">
        <v>80</v>
      </c>
      <c r="I14" s="2">
        <f t="shared" si="0"/>
        <v>77.594568380213389</v>
      </c>
      <c r="J14" s="343">
        <f t="shared" si="1"/>
        <v>76.043285358891993</v>
      </c>
      <c r="K14" s="199"/>
      <c r="L14" s="196">
        <f t="shared" si="2"/>
        <v>0</v>
      </c>
      <c r="M14" s="23">
        <f t="shared" si="3"/>
        <v>0</v>
      </c>
      <c r="N14" s="23">
        <f t="shared" si="4"/>
        <v>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</row>
    <row r="15" spans="1:34">
      <c r="A15" s="21">
        <v>301005</v>
      </c>
      <c r="B15" s="534" t="s">
        <v>78</v>
      </c>
      <c r="C15" s="534"/>
      <c r="D15" s="534"/>
      <c r="E15" s="534"/>
      <c r="F15" s="22" t="s">
        <v>2</v>
      </c>
      <c r="G15" s="22">
        <v>10</v>
      </c>
      <c r="H15" s="323">
        <v>100</v>
      </c>
      <c r="I15" s="2">
        <f t="shared" si="0"/>
        <v>96.993210475266736</v>
      </c>
      <c r="J15" s="343">
        <f t="shared" si="1"/>
        <v>95.054106698614987</v>
      </c>
      <c r="K15" s="199"/>
      <c r="L15" s="196">
        <f t="shared" si="2"/>
        <v>0</v>
      </c>
      <c r="M15" s="23">
        <f t="shared" si="3"/>
        <v>0</v>
      </c>
      <c r="N15" s="23">
        <f t="shared" si="4"/>
        <v>0</v>
      </c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34">
      <c r="A16" s="22">
        <v>301006</v>
      </c>
      <c r="B16" s="534" t="s">
        <v>954</v>
      </c>
      <c r="C16" s="534"/>
      <c r="D16" s="534"/>
      <c r="E16" s="534"/>
      <c r="F16" s="22" t="s">
        <v>2</v>
      </c>
      <c r="G16" s="22">
        <v>45</v>
      </c>
      <c r="H16" s="362">
        <v>44</v>
      </c>
      <c r="I16" s="2">
        <f t="shared" si="0"/>
        <v>42.677012609117362</v>
      </c>
      <c r="J16" s="343">
        <f t="shared" si="1"/>
        <v>41.823806947390594</v>
      </c>
      <c r="K16" s="199"/>
      <c r="L16" s="196">
        <f t="shared" si="2"/>
        <v>0</v>
      </c>
      <c r="M16" s="23">
        <f t="shared" si="3"/>
        <v>0</v>
      </c>
      <c r="N16" s="23">
        <f t="shared" si="4"/>
        <v>0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</row>
    <row r="17" spans="1:34">
      <c r="A17" s="21">
        <v>301007</v>
      </c>
      <c r="B17" s="534" t="s">
        <v>955</v>
      </c>
      <c r="C17" s="534"/>
      <c r="D17" s="534"/>
      <c r="E17" s="534"/>
      <c r="F17" s="22" t="s">
        <v>2</v>
      </c>
      <c r="G17" s="22">
        <v>45</v>
      </c>
      <c r="H17" s="362">
        <v>44</v>
      </c>
      <c r="I17" s="2">
        <f t="shared" si="0"/>
        <v>42.677012609117362</v>
      </c>
      <c r="J17" s="343">
        <f t="shared" si="1"/>
        <v>41.823806947390594</v>
      </c>
      <c r="K17" s="199"/>
      <c r="L17" s="196">
        <f t="shared" si="2"/>
        <v>0</v>
      </c>
      <c r="M17" s="23">
        <f t="shared" si="3"/>
        <v>0</v>
      </c>
      <c r="N17" s="23">
        <f t="shared" si="4"/>
        <v>0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</row>
    <row r="18" spans="1:34">
      <c r="A18" s="22">
        <v>301008</v>
      </c>
      <c r="B18" s="534" t="s">
        <v>956</v>
      </c>
      <c r="C18" s="534"/>
      <c r="D18" s="534"/>
      <c r="E18" s="534"/>
      <c r="F18" s="22" t="s">
        <v>2</v>
      </c>
      <c r="G18" s="22">
        <v>45</v>
      </c>
      <c r="H18" s="362">
        <v>44</v>
      </c>
      <c r="I18" s="2">
        <f t="shared" si="0"/>
        <v>42.677012609117362</v>
      </c>
      <c r="J18" s="343">
        <f t="shared" si="1"/>
        <v>41.823806947390594</v>
      </c>
      <c r="K18" s="199"/>
      <c r="L18" s="196">
        <f t="shared" si="2"/>
        <v>0</v>
      </c>
      <c r="M18" s="23">
        <f t="shared" si="3"/>
        <v>0</v>
      </c>
      <c r="N18" s="23">
        <f t="shared" si="4"/>
        <v>0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</row>
    <row r="19" spans="1:34">
      <c r="A19" s="21">
        <v>301009</v>
      </c>
      <c r="B19" s="534" t="s">
        <v>957</v>
      </c>
      <c r="C19" s="534"/>
      <c r="D19" s="534"/>
      <c r="E19" s="534"/>
      <c r="F19" s="22" t="s">
        <v>2</v>
      </c>
      <c r="G19" s="22">
        <v>45</v>
      </c>
      <c r="H19" s="362">
        <v>44</v>
      </c>
      <c r="I19" s="2">
        <f t="shared" si="0"/>
        <v>42.677012609117362</v>
      </c>
      <c r="J19" s="343">
        <f t="shared" si="1"/>
        <v>41.823806947390594</v>
      </c>
      <c r="K19" s="199"/>
      <c r="L19" s="196">
        <f t="shared" si="2"/>
        <v>0</v>
      </c>
      <c r="M19" s="23">
        <f t="shared" si="3"/>
        <v>0</v>
      </c>
      <c r="N19" s="23">
        <f t="shared" si="4"/>
        <v>0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</row>
    <row r="20" spans="1:34">
      <c r="A20" s="22">
        <v>301010</v>
      </c>
      <c r="B20" s="534" t="s">
        <v>958</v>
      </c>
      <c r="C20" s="534"/>
      <c r="D20" s="534"/>
      <c r="E20" s="534"/>
      <c r="F20" s="22" t="s">
        <v>2</v>
      </c>
      <c r="G20" s="22">
        <v>45</v>
      </c>
      <c r="H20" s="362">
        <v>44</v>
      </c>
      <c r="I20" s="2">
        <f t="shared" si="0"/>
        <v>42.677012609117362</v>
      </c>
      <c r="J20" s="343">
        <f t="shared" si="1"/>
        <v>41.823806947390594</v>
      </c>
      <c r="K20" s="199"/>
      <c r="L20" s="196">
        <f t="shared" si="2"/>
        <v>0</v>
      </c>
      <c r="M20" s="23">
        <f t="shared" si="3"/>
        <v>0</v>
      </c>
      <c r="N20" s="23">
        <f t="shared" si="4"/>
        <v>0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</row>
    <row r="21" spans="1:34">
      <c r="A21" s="21">
        <v>301011</v>
      </c>
      <c r="B21" s="534" t="s">
        <v>959</v>
      </c>
      <c r="C21" s="534"/>
      <c r="D21" s="534"/>
      <c r="E21" s="534"/>
      <c r="F21" s="22" t="s">
        <v>2</v>
      </c>
      <c r="G21" s="22">
        <v>75</v>
      </c>
      <c r="H21" s="152">
        <v>32</v>
      </c>
      <c r="I21" s="2">
        <f t="shared" si="0"/>
        <v>31.037827352085358</v>
      </c>
      <c r="J21" s="343">
        <f t="shared" si="1"/>
        <v>30.417314143556801</v>
      </c>
      <c r="K21" s="199"/>
      <c r="L21" s="196">
        <f t="shared" si="2"/>
        <v>0</v>
      </c>
      <c r="M21" s="23">
        <f t="shared" si="3"/>
        <v>0</v>
      </c>
      <c r="N21" s="23">
        <f t="shared" si="4"/>
        <v>0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</row>
    <row r="22" spans="1:34">
      <c r="A22" s="22">
        <v>301012</v>
      </c>
      <c r="B22" s="534" t="s">
        <v>960</v>
      </c>
      <c r="C22" s="534"/>
      <c r="D22" s="534"/>
      <c r="E22" s="534"/>
      <c r="F22" s="22" t="s">
        <v>2</v>
      </c>
      <c r="G22" s="22">
        <v>75</v>
      </c>
      <c r="H22" s="152">
        <v>32</v>
      </c>
      <c r="I22" s="2">
        <f t="shared" ref="I22:I30" si="5">H22/1.031</f>
        <v>31.037827352085358</v>
      </c>
      <c r="J22" s="343">
        <f t="shared" ref="J22:J30" si="6">I22/1.0204</f>
        <v>30.417314143556801</v>
      </c>
      <c r="K22" s="199"/>
      <c r="L22" s="196">
        <f t="shared" si="2"/>
        <v>0</v>
      </c>
      <c r="M22" s="23">
        <f t="shared" si="3"/>
        <v>0</v>
      </c>
      <c r="N22" s="23">
        <f t="shared" si="4"/>
        <v>0</v>
      </c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</row>
    <row r="23" spans="1:34">
      <c r="A23" s="21">
        <v>301013</v>
      </c>
      <c r="B23" s="534" t="s">
        <v>961</v>
      </c>
      <c r="C23" s="534"/>
      <c r="D23" s="534"/>
      <c r="E23" s="534"/>
      <c r="F23" s="22" t="s">
        <v>2</v>
      </c>
      <c r="G23" s="22">
        <v>75</v>
      </c>
      <c r="H23" s="152">
        <v>32</v>
      </c>
      <c r="I23" s="2">
        <f t="shared" si="5"/>
        <v>31.037827352085358</v>
      </c>
      <c r="J23" s="343">
        <f t="shared" si="6"/>
        <v>30.417314143556801</v>
      </c>
      <c r="K23" s="199"/>
      <c r="L23" s="196">
        <f t="shared" si="2"/>
        <v>0</v>
      </c>
      <c r="M23" s="23">
        <f t="shared" si="3"/>
        <v>0</v>
      </c>
      <c r="N23" s="23">
        <f t="shared" si="4"/>
        <v>0</v>
      </c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</row>
    <row r="24" spans="1:34">
      <c r="A24" s="22">
        <v>301014</v>
      </c>
      <c r="B24" s="534" t="s">
        <v>962</v>
      </c>
      <c r="C24" s="534"/>
      <c r="D24" s="534"/>
      <c r="E24" s="534"/>
      <c r="F24" s="22" t="s">
        <v>2</v>
      </c>
      <c r="G24" s="22">
        <v>75</v>
      </c>
      <c r="H24" s="152">
        <v>32</v>
      </c>
      <c r="I24" s="2">
        <f t="shared" si="5"/>
        <v>31.037827352085358</v>
      </c>
      <c r="J24" s="343">
        <f t="shared" si="6"/>
        <v>30.417314143556801</v>
      </c>
      <c r="K24" s="199"/>
      <c r="L24" s="196">
        <f t="shared" si="2"/>
        <v>0</v>
      </c>
      <c r="M24" s="23">
        <f t="shared" si="3"/>
        <v>0</v>
      </c>
      <c r="N24" s="23">
        <f t="shared" si="4"/>
        <v>0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</row>
    <row r="25" spans="1:34">
      <c r="A25" s="21">
        <v>301015</v>
      </c>
      <c r="B25" s="534" t="s">
        <v>963</v>
      </c>
      <c r="C25" s="534"/>
      <c r="D25" s="534"/>
      <c r="E25" s="534"/>
      <c r="F25" s="22" t="s">
        <v>2</v>
      </c>
      <c r="G25" s="22">
        <v>75</v>
      </c>
      <c r="H25" s="152">
        <v>32</v>
      </c>
      <c r="I25" s="2">
        <f>H25/1.031</f>
        <v>31.037827352085358</v>
      </c>
      <c r="J25" s="343">
        <f>I25/1.0204</f>
        <v>30.417314143556801</v>
      </c>
      <c r="K25" s="199"/>
      <c r="L25" s="196">
        <f t="shared" si="2"/>
        <v>0</v>
      </c>
      <c r="M25" s="23">
        <f t="shared" si="3"/>
        <v>0</v>
      </c>
      <c r="N25" s="23">
        <f t="shared" si="4"/>
        <v>0</v>
      </c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</row>
    <row r="26" spans="1:34">
      <c r="A26" s="22">
        <v>301016</v>
      </c>
      <c r="B26" s="534" t="s">
        <v>964</v>
      </c>
      <c r="C26" s="534"/>
      <c r="D26" s="534"/>
      <c r="E26" s="534"/>
      <c r="F26" s="22" t="s">
        <v>2</v>
      </c>
      <c r="G26" s="22">
        <v>50</v>
      </c>
      <c r="H26" s="152">
        <v>0</v>
      </c>
      <c r="I26" s="2">
        <f t="shared" si="5"/>
        <v>0</v>
      </c>
      <c r="J26" s="343">
        <f t="shared" si="6"/>
        <v>0</v>
      </c>
      <c r="K26" s="199"/>
      <c r="L26" s="196">
        <f t="shared" si="2"/>
        <v>0</v>
      </c>
      <c r="M26" s="23">
        <f t="shared" si="3"/>
        <v>0</v>
      </c>
      <c r="N26" s="23">
        <f t="shared" si="4"/>
        <v>0</v>
      </c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</row>
    <row r="27" spans="1:34">
      <c r="A27" s="21">
        <v>301017</v>
      </c>
      <c r="B27" s="534" t="s">
        <v>965</v>
      </c>
      <c r="C27" s="534"/>
      <c r="D27" s="534"/>
      <c r="E27" s="534"/>
      <c r="F27" s="22" t="s">
        <v>2</v>
      </c>
      <c r="G27" s="22">
        <v>50</v>
      </c>
      <c r="H27" s="152">
        <v>0</v>
      </c>
      <c r="I27" s="2">
        <f t="shared" si="5"/>
        <v>0</v>
      </c>
      <c r="J27" s="343">
        <f t="shared" si="6"/>
        <v>0</v>
      </c>
      <c r="K27" s="199"/>
      <c r="L27" s="196">
        <f t="shared" si="2"/>
        <v>0</v>
      </c>
      <c r="M27" s="23">
        <f t="shared" si="3"/>
        <v>0</v>
      </c>
      <c r="N27" s="23">
        <f t="shared" si="4"/>
        <v>0</v>
      </c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</row>
    <row r="28" spans="1:34">
      <c r="A28" s="22">
        <v>301018</v>
      </c>
      <c r="B28" s="534" t="s">
        <v>966</v>
      </c>
      <c r="C28" s="534"/>
      <c r="D28" s="534"/>
      <c r="E28" s="534"/>
      <c r="F28" s="22" t="s">
        <v>2</v>
      </c>
      <c r="G28" s="22">
        <v>50</v>
      </c>
      <c r="H28" s="152">
        <v>0</v>
      </c>
      <c r="I28" s="2">
        <f t="shared" si="5"/>
        <v>0</v>
      </c>
      <c r="J28" s="343">
        <f t="shared" si="6"/>
        <v>0</v>
      </c>
      <c r="K28" s="199"/>
      <c r="L28" s="196">
        <f t="shared" si="2"/>
        <v>0</v>
      </c>
      <c r="M28" s="23">
        <f t="shared" si="3"/>
        <v>0</v>
      </c>
      <c r="N28" s="23">
        <f t="shared" si="4"/>
        <v>0</v>
      </c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</row>
    <row r="29" spans="1:34">
      <c r="A29" s="21">
        <v>301019</v>
      </c>
      <c r="B29" s="534" t="s">
        <v>967</v>
      </c>
      <c r="C29" s="534"/>
      <c r="D29" s="534"/>
      <c r="E29" s="534"/>
      <c r="F29" s="22" t="s">
        <v>2</v>
      </c>
      <c r="G29" s="22">
        <v>40</v>
      </c>
      <c r="H29" s="152">
        <v>0</v>
      </c>
      <c r="I29" s="2">
        <f t="shared" si="5"/>
        <v>0</v>
      </c>
      <c r="J29" s="343">
        <f t="shared" si="6"/>
        <v>0</v>
      </c>
      <c r="K29" s="199"/>
      <c r="L29" s="196">
        <f t="shared" si="2"/>
        <v>0</v>
      </c>
      <c r="M29" s="23">
        <f t="shared" si="3"/>
        <v>0</v>
      </c>
      <c r="N29" s="23">
        <f t="shared" si="4"/>
        <v>0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</row>
    <row r="30" spans="1:34">
      <c r="A30" s="21">
        <v>301041</v>
      </c>
      <c r="B30" s="535" t="s">
        <v>1547</v>
      </c>
      <c r="C30" s="453"/>
      <c r="D30" s="453"/>
      <c r="E30" s="454"/>
      <c r="F30" s="22" t="s">
        <v>2</v>
      </c>
      <c r="G30" s="22">
        <v>36</v>
      </c>
      <c r="H30" s="152">
        <v>0</v>
      </c>
      <c r="I30" s="2">
        <f t="shared" si="5"/>
        <v>0</v>
      </c>
      <c r="J30" s="343">
        <f t="shared" si="6"/>
        <v>0</v>
      </c>
      <c r="K30" s="199"/>
      <c r="L30" s="196">
        <f t="shared" si="2"/>
        <v>0</v>
      </c>
      <c r="M30" s="23">
        <f t="shared" si="3"/>
        <v>0</v>
      </c>
      <c r="N30" s="23">
        <f t="shared" si="4"/>
        <v>0</v>
      </c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</row>
    <row r="31" spans="1:34">
      <c r="A31" s="22">
        <v>301020</v>
      </c>
      <c r="B31" s="534" t="s">
        <v>79</v>
      </c>
      <c r="C31" s="534"/>
      <c r="D31" s="534"/>
      <c r="E31" s="534"/>
      <c r="F31" s="22" t="s">
        <v>2</v>
      </c>
      <c r="G31" s="22">
        <v>100</v>
      </c>
      <c r="H31" s="152">
        <v>0</v>
      </c>
      <c r="I31" s="2">
        <f t="shared" ref="I31:I40" si="7">H31/1.031</f>
        <v>0</v>
      </c>
      <c r="J31" s="343">
        <f t="shared" ref="J31:J40" si="8">I31/1.0204</f>
        <v>0</v>
      </c>
      <c r="K31" s="199"/>
      <c r="L31" s="196">
        <f t="shared" si="2"/>
        <v>0</v>
      </c>
      <c r="M31" s="23">
        <f t="shared" si="3"/>
        <v>0</v>
      </c>
      <c r="N31" s="23">
        <f t="shared" si="4"/>
        <v>0</v>
      </c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</row>
    <row r="32" spans="1:34">
      <c r="A32" s="22">
        <v>301032</v>
      </c>
      <c r="B32" s="536" t="s">
        <v>439</v>
      </c>
      <c r="C32" s="536"/>
      <c r="D32" s="536"/>
      <c r="E32" s="536"/>
      <c r="F32" s="22" t="s">
        <v>2</v>
      </c>
      <c r="G32" s="22">
        <v>1</v>
      </c>
      <c r="H32" s="323">
        <v>0</v>
      </c>
      <c r="I32" s="2">
        <f t="shared" si="7"/>
        <v>0</v>
      </c>
      <c r="J32" s="343">
        <f t="shared" si="8"/>
        <v>0</v>
      </c>
      <c r="K32" s="199"/>
      <c r="L32" s="196">
        <f t="shared" si="2"/>
        <v>0</v>
      </c>
      <c r="M32" s="23">
        <f t="shared" si="3"/>
        <v>0</v>
      </c>
      <c r="N32" s="23">
        <f t="shared" si="4"/>
        <v>0</v>
      </c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</row>
    <row r="33" spans="1:34">
      <c r="A33" s="21">
        <v>301033</v>
      </c>
      <c r="B33" s="536" t="s">
        <v>104</v>
      </c>
      <c r="C33" s="536"/>
      <c r="D33" s="536"/>
      <c r="E33" s="536"/>
      <c r="F33" s="22" t="s">
        <v>2</v>
      </c>
      <c r="G33" s="22">
        <v>1</v>
      </c>
      <c r="H33" s="323">
        <v>0</v>
      </c>
      <c r="I33" s="2">
        <f t="shared" si="7"/>
        <v>0</v>
      </c>
      <c r="J33" s="343">
        <f t="shared" si="8"/>
        <v>0</v>
      </c>
      <c r="K33" s="199"/>
      <c r="L33" s="196">
        <f t="shared" si="2"/>
        <v>0</v>
      </c>
      <c r="M33" s="23">
        <f t="shared" si="3"/>
        <v>0</v>
      </c>
      <c r="N33" s="23">
        <f t="shared" si="4"/>
        <v>0</v>
      </c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</row>
    <row r="34" spans="1:34">
      <c r="A34" s="22">
        <v>301034</v>
      </c>
      <c r="B34" s="536" t="s">
        <v>105</v>
      </c>
      <c r="C34" s="536"/>
      <c r="D34" s="536"/>
      <c r="E34" s="536"/>
      <c r="F34" s="22" t="s">
        <v>2</v>
      </c>
      <c r="G34" s="22">
        <v>1</v>
      </c>
      <c r="H34" s="323">
        <v>0</v>
      </c>
      <c r="I34" s="2">
        <f t="shared" si="7"/>
        <v>0</v>
      </c>
      <c r="J34" s="343">
        <f t="shared" si="8"/>
        <v>0</v>
      </c>
      <c r="K34" s="199"/>
      <c r="L34" s="196">
        <f t="shared" si="2"/>
        <v>0</v>
      </c>
      <c r="M34" s="23">
        <f t="shared" si="3"/>
        <v>0</v>
      </c>
      <c r="N34" s="23">
        <f t="shared" si="4"/>
        <v>0</v>
      </c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</row>
    <row r="35" spans="1:34">
      <c r="A35" s="21">
        <v>301035</v>
      </c>
      <c r="B35" s="536" t="s">
        <v>106</v>
      </c>
      <c r="C35" s="536"/>
      <c r="D35" s="536"/>
      <c r="E35" s="536"/>
      <c r="F35" s="22" t="s">
        <v>2</v>
      </c>
      <c r="G35" s="22">
        <v>1</v>
      </c>
      <c r="H35" s="323">
        <v>0</v>
      </c>
      <c r="I35" s="2">
        <f t="shared" si="7"/>
        <v>0</v>
      </c>
      <c r="J35" s="343">
        <f t="shared" si="8"/>
        <v>0</v>
      </c>
      <c r="K35" s="199"/>
      <c r="L35" s="196">
        <f t="shared" si="2"/>
        <v>0</v>
      </c>
      <c r="M35" s="23">
        <f t="shared" si="3"/>
        <v>0</v>
      </c>
      <c r="N35" s="23">
        <f t="shared" si="4"/>
        <v>0</v>
      </c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</row>
    <row r="36" spans="1:34">
      <c r="A36" s="21">
        <v>301040</v>
      </c>
      <c r="B36" s="545" t="s">
        <v>106</v>
      </c>
      <c r="C36" s="545"/>
      <c r="D36" s="545"/>
      <c r="E36" s="545"/>
      <c r="F36" s="22" t="s">
        <v>2</v>
      </c>
      <c r="G36" s="22">
        <v>1</v>
      </c>
      <c r="H36" s="323">
        <v>0</v>
      </c>
      <c r="I36" s="2">
        <f t="shared" si="7"/>
        <v>0</v>
      </c>
      <c r="J36" s="343">
        <f t="shared" si="8"/>
        <v>0</v>
      </c>
      <c r="K36" s="199"/>
      <c r="L36" s="196">
        <f t="shared" si="2"/>
        <v>0</v>
      </c>
      <c r="M36" s="23">
        <f t="shared" si="3"/>
        <v>0</v>
      </c>
      <c r="N36" s="23">
        <f>IF($L$8&gt;=100000,K36*J36,0)</f>
        <v>0</v>
      </c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</row>
    <row r="37" spans="1:34">
      <c r="A37" s="22">
        <v>301036</v>
      </c>
      <c r="B37" s="536" t="s">
        <v>107</v>
      </c>
      <c r="C37" s="536"/>
      <c r="D37" s="536"/>
      <c r="E37" s="536"/>
      <c r="F37" s="22" t="s">
        <v>2</v>
      </c>
      <c r="G37" s="22">
        <v>1</v>
      </c>
      <c r="H37" s="323">
        <v>0</v>
      </c>
      <c r="I37" s="2">
        <f t="shared" si="7"/>
        <v>0</v>
      </c>
      <c r="J37" s="343">
        <f t="shared" si="8"/>
        <v>0</v>
      </c>
      <c r="K37" s="199"/>
      <c r="L37" s="196">
        <f t="shared" si="2"/>
        <v>0</v>
      </c>
      <c r="M37" s="23">
        <f t="shared" si="3"/>
        <v>0</v>
      </c>
      <c r="N37" s="23">
        <f t="shared" si="4"/>
        <v>0</v>
      </c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</row>
    <row r="38" spans="1:34">
      <c r="A38" s="21">
        <v>301037</v>
      </c>
      <c r="B38" s="536" t="s">
        <v>109</v>
      </c>
      <c r="C38" s="536"/>
      <c r="D38" s="536"/>
      <c r="E38" s="536"/>
      <c r="F38" s="22" t="s">
        <v>2</v>
      </c>
      <c r="G38" s="22">
        <v>1</v>
      </c>
      <c r="H38" s="323">
        <v>0</v>
      </c>
      <c r="I38" s="2">
        <f t="shared" si="7"/>
        <v>0</v>
      </c>
      <c r="J38" s="343">
        <f t="shared" si="8"/>
        <v>0</v>
      </c>
      <c r="K38" s="199"/>
      <c r="L38" s="196">
        <f t="shared" si="2"/>
        <v>0</v>
      </c>
      <c r="M38" s="23">
        <f t="shared" si="3"/>
        <v>0</v>
      </c>
      <c r="N38" s="23">
        <f t="shared" si="4"/>
        <v>0</v>
      </c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</row>
    <row r="39" spans="1:34">
      <c r="A39" s="22">
        <v>301038</v>
      </c>
      <c r="B39" s="546" t="s">
        <v>108</v>
      </c>
      <c r="C39" s="546"/>
      <c r="D39" s="546"/>
      <c r="E39" s="546"/>
      <c r="F39" s="22" t="s">
        <v>2</v>
      </c>
      <c r="G39" s="22">
        <v>1</v>
      </c>
      <c r="H39" s="323">
        <v>0</v>
      </c>
      <c r="I39" s="2">
        <f t="shared" si="7"/>
        <v>0</v>
      </c>
      <c r="J39" s="343">
        <f t="shared" si="8"/>
        <v>0</v>
      </c>
      <c r="K39" s="199"/>
      <c r="L39" s="196">
        <f t="shared" si="2"/>
        <v>0</v>
      </c>
      <c r="M39" s="23">
        <f t="shared" si="3"/>
        <v>0</v>
      </c>
      <c r="N39" s="23">
        <f t="shared" si="4"/>
        <v>0</v>
      </c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</row>
    <row r="40" spans="1:34">
      <c r="A40" s="22">
        <v>301039</v>
      </c>
      <c r="B40" s="544" t="s">
        <v>1265</v>
      </c>
      <c r="C40" s="544"/>
      <c r="D40" s="544"/>
      <c r="E40" s="544"/>
      <c r="F40" s="337" t="s">
        <v>2</v>
      </c>
      <c r="G40" s="337">
        <v>1</v>
      </c>
      <c r="H40" s="323">
        <v>0</v>
      </c>
      <c r="I40" s="339">
        <f t="shared" si="7"/>
        <v>0</v>
      </c>
      <c r="J40" s="344">
        <f t="shared" si="8"/>
        <v>0</v>
      </c>
      <c r="K40" s="199"/>
      <c r="L40" s="196">
        <f t="shared" si="2"/>
        <v>0</v>
      </c>
      <c r="M40" s="23">
        <f t="shared" si="3"/>
        <v>0</v>
      </c>
      <c r="N40" s="341">
        <f>IF($L$8&gt;=100000,K40*J40,0)</f>
        <v>0</v>
      </c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</row>
    <row r="41" spans="1:34" s="345" customFormat="1">
      <c r="A41" s="22">
        <v>301042</v>
      </c>
      <c r="B41" s="547" t="s">
        <v>1762</v>
      </c>
      <c r="C41" s="453"/>
      <c r="D41" s="453"/>
      <c r="E41" s="454"/>
      <c r="F41" s="347" t="s">
        <v>2</v>
      </c>
      <c r="G41" s="22">
        <v>10</v>
      </c>
      <c r="H41" s="152">
        <v>0</v>
      </c>
      <c r="I41" s="2">
        <f>H41/1.031</f>
        <v>0</v>
      </c>
      <c r="J41" s="343">
        <f>I41/1.0204</f>
        <v>0</v>
      </c>
      <c r="K41" s="199"/>
      <c r="L41" s="196">
        <f t="shared" si="2"/>
        <v>0</v>
      </c>
      <c r="M41" s="23">
        <f t="shared" si="3"/>
        <v>0</v>
      </c>
      <c r="N41" s="341">
        <f>IF(Хозяйств!$L$8&gt;=100000,K41*J41,0)</f>
        <v>0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4" s="345" customFormat="1">
      <c r="A42" s="22">
        <v>301043</v>
      </c>
      <c r="B42" s="547" t="s">
        <v>1763</v>
      </c>
      <c r="C42" s="453"/>
      <c r="D42" s="453"/>
      <c r="E42" s="454"/>
      <c r="F42" s="347" t="s">
        <v>2</v>
      </c>
      <c r="G42" s="22">
        <v>10</v>
      </c>
      <c r="H42" s="152">
        <v>0</v>
      </c>
      <c r="I42" s="2">
        <f>H42/1.031</f>
        <v>0</v>
      </c>
      <c r="J42" s="343">
        <f>I42/1.0204</f>
        <v>0</v>
      </c>
      <c r="K42" s="199"/>
      <c r="L42" s="196">
        <f t="shared" si="2"/>
        <v>0</v>
      </c>
      <c r="M42" s="23">
        <f t="shared" si="3"/>
        <v>0</v>
      </c>
      <c r="N42" s="341">
        <f>IF(Хозяйств!$L$8&gt;=100000,K42*J42,0)</f>
        <v>0</v>
      </c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4" s="345" customFormat="1">
      <c r="A43" s="337">
        <v>301044</v>
      </c>
      <c r="B43" s="537" t="s">
        <v>1764</v>
      </c>
      <c r="C43" s="538"/>
      <c r="D43" s="538"/>
      <c r="E43" s="539"/>
      <c r="F43" s="348" t="s">
        <v>2</v>
      </c>
      <c r="G43" s="337">
        <v>10</v>
      </c>
      <c r="H43" s="338">
        <v>0</v>
      </c>
      <c r="I43" s="339">
        <f>H43/1.031</f>
        <v>0</v>
      </c>
      <c r="J43" s="344">
        <f>I43/1.0204</f>
        <v>0</v>
      </c>
      <c r="K43" s="199"/>
      <c r="L43" s="196">
        <f t="shared" si="2"/>
        <v>0</v>
      </c>
      <c r="M43" s="23">
        <f t="shared" si="3"/>
        <v>0</v>
      </c>
      <c r="N43" s="340">
        <f>IF(Хозяйств!$L$8&gt;=100000,K43*J43,0)</f>
        <v>0</v>
      </c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1:34" s="346" customFormat="1">
      <c r="A44" s="22">
        <v>301045</v>
      </c>
      <c r="B44" s="536" t="s">
        <v>1766</v>
      </c>
      <c r="C44" s="536"/>
      <c r="D44" s="536"/>
      <c r="E44" s="536"/>
      <c r="F44" s="347" t="s">
        <v>2</v>
      </c>
      <c r="G44" s="22">
        <v>10</v>
      </c>
      <c r="H44" s="152">
        <v>70</v>
      </c>
      <c r="I44" s="2">
        <f>H44/1.031</f>
        <v>67.895247332686722</v>
      </c>
      <c r="J44" s="343">
        <f>I44/1.0204</f>
        <v>66.537874689030502</v>
      </c>
      <c r="K44" s="199"/>
      <c r="L44" s="196">
        <f t="shared" si="2"/>
        <v>0</v>
      </c>
      <c r="M44" s="23">
        <f t="shared" si="3"/>
        <v>0</v>
      </c>
      <c r="N44" s="341">
        <f>IF(Хозяйств!$L$8&gt;=100000,K44*J44,0)</f>
        <v>0</v>
      </c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4" s="346" customFormat="1" ht="13.5" thickBot="1">
      <c r="A45" s="22">
        <v>301046</v>
      </c>
      <c r="B45" s="543" t="s">
        <v>1765</v>
      </c>
      <c r="C45" s="543"/>
      <c r="D45" s="543"/>
      <c r="E45" s="543"/>
      <c r="F45" s="347" t="s">
        <v>2</v>
      </c>
      <c r="G45" s="22">
        <v>10</v>
      </c>
      <c r="H45" s="152">
        <v>0</v>
      </c>
      <c r="I45" s="339">
        <f>H45/1.031</f>
        <v>0</v>
      </c>
      <c r="J45" s="344">
        <f>I45/1.0204</f>
        <v>0</v>
      </c>
      <c r="K45" s="349"/>
      <c r="L45" s="196">
        <f t="shared" si="2"/>
        <v>0</v>
      </c>
      <c r="M45" s="23">
        <f t="shared" si="3"/>
        <v>0</v>
      </c>
      <c r="N45" s="340">
        <f>IF(Хозяйств!$L$8&gt;=100000,K45*J45,0)</f>
        <v>0</v>
      </c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4" ht="21" thickBot="1">
      <c r="A46" s="80"/>
      <c r="B46" s="80"/>
      <c r="C46" s="80"/>
      <c r="D46" s="80"/>
      <c r="E46" s="80"/>
      <c r="F46" s="80"/>
      <c r="G46" s="80"/>
      <c r="H46" s="80"/>
      <c r="I46" s="516" t="s">
        <v>520</v>
      </c>
      <c r="J46" s="517"/>
      <c r="K46" s="518"/>
      <c r="L46" s="43">
        <f>SUM(L11:L45)</f>
        <v>0</v>
      </c>
      <c r="M46" s="43">
        <f>SUM(M11:M45)</f>
        <v>0</v>
      </c>
      <c r="N46" s="43">
        <f>SUM(N11:N45)</f>
        <v>0</v>
      </c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</row>
    <row r="47" spans="1:34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</row>
    <row r="48" spans="1:34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</row>
    <row r="49" spans="1:34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</row>
    <row r="50" spans="1:34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</row>
    <row r="51" spans="1:34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</row>
    <row r="52" spans="1:34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</row>
    <row r="53" spans="1:34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</row>
    <row r="54" spans="1:34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</row>
    <row r="55" spans="1:34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</row>
    <row r="56" spans="1:34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</row>
    <row r="57" spans="1:34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</row>
    <row r="58" spans="1:34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</row>
    <row r="59" spans="1:34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</row>
    <row r="60" spans="1:34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</row>
    <row r="61" spans="1:34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</row>
    <row r="62" spans="1:34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</row>
    <row r="63" spans="1:34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</row>
    <row r="64" spans="1:3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</row>
    <row r="65" spans="1:34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</row>
    <row r="66" spans="1:34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</row>
    <row r="67" spans="1:34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</row>
    <row r="68" spans="1:34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</row>
    <row r="69" spans="1:34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</row>
    <row r="70" spans="1:34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</row>
    <row r="71" spans="1:34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</row>
    <row r="72" spans="1:34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</row>
    <row r="73" spans="1:34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</row>
    <row r="74" spans="1:34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</row>
    <row r="75" spans="1:34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</row>
    <row r="76" spans="1:34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</row>
    <row r="77" spans="1:34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</row>
    <row r="78" spans="1:34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</row>
    <row r="79" spans="1:34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</row>
    <row r="80" spans="1:34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</row>
    <row r="81" spans="1:34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</row>
    <row r="82" spans="1:34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</row>
    <row r="83" spans="1:34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</row>
    <row r="84" spans="1:34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</row>
    <row r="85" spans="1:34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</row>
    <row r="86" spans="1:34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</row>
    <row r="87" spans="1:34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</row>
    <row r="88" spans="1:34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</row>
    <row r="89" spans="1:34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</row>
    <row r="90" spans="1:34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</row>
    <row r="91" spans="1:34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</row>
    <row r="92" spans="1:34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</row>
    <row r="93" spans="1:34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</row>
    <row r="94" spans="1:34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</row>
    <row r="95" spans="1:34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</row>
    <row r="96" spans="1:34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</row>
    <row r="97" spans="1:34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</row>
    <row r="98" spans="1:34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</row>
    <row r="99" spans="1:34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</row>
    <row r="100" spans="1:34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</row>
    <row r="101" spans="1:34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</row>
    <row r="102" spans="1:34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</row>
  </sheetData>
  <sheetProtection selectLockedCells="1"/>
  <mergeCells count="49">
    <mergeCell ref="B45:E45"/>
    <mergeCell ref="B13:E13"/>
    <mergeCell ref="B15:E15"/>
    <mergeCell ref="B12:E12"/>
    <mergeCell ref="I46:K46"/>
    <mergeCell ref="B33:E33"/>
    <mergeCell ref="B38:E38"/>
    <mergeCell ref="B37:E37"/>
    <mergeCell ref="B32:E32"/>
    <mergeCell ref="B35:E35"/>
    <mergeCell ref="B40:E40"/>
    <mergeCell ref="B36:E36"/>
    <mergeCell ref="B39:E39"/>
    <mergeCell ref="B34:E34"/>
    <mergeCell ref="B41:E41"/>
    <mergeCell ref="B42:E42"/>
    <mergeCell ref="B44:E44"/>
    <mergeCell ref="B43:E43"/>
    <mergeCell ref="G9:G10"/>
    <mergeCell ref="B28:E28"/>
    <mergeCell ref="B29:E29"/>
    <mergeCell ref="B24:E24"/>
    <mergeCell ref="B25:E25"/>
    <mergeCell ref="B23:E23"/>
    <mergeCell ref="B22:E22"/>
    <mergeCell ref="B31:E31"/>
    <mergeCell ref="B14:E14"/>
    <mergeCell ref="B17:E17"/>
    <mergeCell ref="B9:E10"/>
    <mergeCell ref="B21:E21"/>
    <mergeCell ref="B18:E18"/>
    <mergeCell ref="B20:E20"/>
    <mergeCell ref="B11:E11"/>
    <mergeCell ref="B16:E16"/>
    <mergeCell ref="B30:E30"/>
    <mergeCell ref="B26:E26"/>
    <mergeCell ref="B27:E27"/>
    <mergeCell ref="B19:E19"/>
    <mergeCell ref="A9:A10"/>
    <mergeCell ref="K1:N1"/>
    <mergeCell ref="A2:J2"/>
    <mergeCell ref="A7:J7"/>
    <mergeCell ref="A1:J1"/>
    <mergeCell ref="K2:N6"/>
    <mergeCell ref="K7:N7"/>
    <mergeCell ref="A3:J3"/>
    <mergeCell ref="A4:G4"/>
    <mergeCell ref="A5:G5"/>
    <mergeCell ref="A6:G6"/>
  </mergeCells>
  <phoneticPr fontId="11" type="noConversion"/>
  <hyperlinks>
    <hyperlink ref="K7" r:id="rId1"/>
    <hyperlink ref="B40:E40" r:id="rId2" display="Ящик почтовый ЯК-2 зеленый"/>
    <hyperlink ref="B33:E33" r:id="rId3" display="Ящик почтовый ЯК-1 бронза"/>
    <hyperlink ref="B32:E32" r:id="rId4" display="Ящик почтовый ЯК-1 медь"/>
    <hyperlink ref="B34:E34" r:id="rId5" display="Ящик почтовый ЯК-1 серебро"/>
    <hyperlink ref="B35:E35" r:id="rId6" display="Ящик почтовый ЯК-1 синий"/>
    <hyperlink ref="B37:E37" r:id="rId7" display="Ящик почтовый ЯК-2 медь"/>
    <hyperlink ref="B38:E38" r:id="rId8" display="Ящик почтовый ЯК-2 бронза"/>
    <hyperlink ref="B39:E39" r:id="rId9" display="Ящик почтовый ЯК-2 серебро"/>
    <hyperlink ref="B41" r:id="rId10"/>
    <hyperlink ref="B42" r:id="rId11"/>
    <hyperlink ref="B43" r:id="rId12"/>
    <hyperlink ref="B44:E44" r:id="rId13" display="Метла полипропиленовая плоская"/>
    <hyperlink ref="B45:E45" r:id="rId14" display="Метла полипропиленовая уличная круглая"/>
  </hyperlinks>
  <pageMargins left="0.38" right="0.21" top="0.32" bottom="0.41" header="0.19" footer="0.26"/>
  <pageSetup paperSize="9" orientation="portrait" r:id="rId15"/>
  <headerFooter alignWithMargins="0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E160"/>
  <sheetViews>
    <sheetView workbookViewId="0">
      <selection activeCell="H12" sqref="H12"/>
    </sheetView>
  </sheetViews>
  <sheetFormatPr defaultRowHeight="12.75"/>
  <cols>
    <col min="1" max="1" width="10.42578125" customWidth="1"/>
    <col min="2" max="2" width="48.28515625" customWidth="1"/>
    <col min="3" max="3" width="3.7109375" customWidth="1"/>
    <col min="4" max="4" width="6.28515625" customWidth="1"/>
    <col min="5" max="6" width="8.7109375" customWidth="1"/>
    <col min="7" max="7" width="9.42578125" customWidth="1"/>
    <col min="8" max="8" width="13.7109375" customWidth="1"/>
    <col min="9" max="9" width="15.7109375" customWidth="1"/>
    <col min="10" max="10" width="15.42578125" customWidth="1"/>
    <col min="11" max="11" width="14.42578125" customWidth="1"/>
    <col min="13" max="13" width="9.7109375" bestFit="1" customWidth="1"/>
    <col min="14" max="14" width="11.28515625" customWidth="1"/>
    <col min="15" max="15" width="9.7109375" bestFit="1" customWidth="1"/>
  </cols>
  <sheetData>
    <row r="1" spans="1:31" s="1" customFormat="1" ht="70.5" customHeight="1">
      <c r="A1" s="553"/>
      <c r="B1" s="553"/>
      <c r="C1" s="553"/>
      <c r="D1" s="553"/>
      <c r="E1" s="553"/>
      <c r="F1" s="553"/>
      <c r="G1" s="553"/>
      <c r="H1" s="482" t="s">
        <v>99</v>
      </c>
      <c r="I1" s="483"/>
      <c r="J1" s="483"/>
      <c r="K1" s="483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s="1" customFormat="1" ht="15.75" customHeight="1">
      <c r="A2" s="489" t="s">
        <v>47</v>
      </c>
      <c r="B2" s="489"/>
      <c r="C2" s="489"/>
      <c r="D2" s="489"/>
      <c r="E2" s="489"/>
      <c r="F2" s="489"/>
      <c r="G2" s="489"/>
      <c r="H2" s="491" t="s">
        <v>519</v>
      </c>
      <c r="I2" s="491"/>
      <c r="J2" s="491"/>
      <c r="K2" s="491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s="1" customFormat="1" ht="18" customHeight="1">
      <c r="A3" s="555" t="s">
        <v>48</v>
      </c>
      <c r="B3" s="555"/>
      <c r="C3" s="555"/>
      <c r="D3" s="555"/>
      <c r="E3" s="555"/>
      <c r="F3" s="555"/>
      <c r="G3" s="555"/>
      <c r="H3" s="491"/>
      <c r="I3" s="491"/>
      <c r="J3" s="491"/>
      <c r="K3" s="491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s="1" customFormat="1" ht="21.75" customHeight="1">
      <c r="A4" s="532" t="s">
        <v>473</v>
      </c>
      <c r="B4" s="532"/>
      <c r="C4" s="532"/>
      <c r="D4" s="532"/>
      <c r="E4" s="108"/>
      <c r="F4" s="108"/>
      <c r="G4" s="109"/>
      <c r="H4" s="491"/>
      <c r="I4" s="491"/>
      <c r="J4" s="491"/>
      <c r="K4" s="491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s="1" customFormat="1" ht="15" customHeight="1">
      <c r="A5" s="532" t="s">
        <v>471</v>
      </c>
      <c r="B5" s="532"/>
      <c r="C5" s="532"/>
      <c r="D5" s="532"/>
      <c r="E5" s="108"/>
      <c r="F5" s="108"/>
      <c r="G5" s="109"/>
      <c r="H5" s="491"/>
      <c r="I5" s="491"/>
      <c r="J5" s="491"/>
      <c r="K5" s="491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s="1" customFormat="1" ht="13.5" customHeight="1">
      <c r="A6" s="532" t="s">
        <v>472</v>
      </c>
      <c r="B6" s="532"/>
      <c r="C6" s="532"/>
      <c r="D6" s="532"/>
      <c r="E6" s="108"/>
      <c r="F6" s="108"/>
      <c r="G6" s="109"/>
      <c r="H6" s="491"/>
      <c r="I6" s="491"/>
      <c r="J6" s="491"/>
      <c r="K6" s="491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7" spans="1:31" s="1" customFormat="1" ht="24.75" customHeight="1" thickBot="1">
      <c r="A7" s="486" t="s">
        <v>1886</v>
      </c>
      <c r="B7" s="486"/>
      <c r="C7" s="486"/>
      <c r="D7" s="486"/>
      <c r="E7" s="486"/>
      <c r="F7" s="486"/>
      <c r="G7" s="486"/>
      <c r="H7" s="498" t="s">
        <v>517</v>
      </c>
      <c r="I7" s="499"/>
      <c r="J7" s="499"/>
      <c r="K7" s="499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1" s="1" customFormat="1" ht="22.5" customHeight="1" thickBot="1">
      <c r="A8" s="109"/>
      <c r="B8" s="109"/>
      <c r="C8" s="109"/>
      <c r="D8" s="109"/>
      <c r="E8" s="109"/>
      <c r="F8" s="109"/>
      <c r="G8" s="109"/>
      <c r="H8" s="8" t="s">
        <v>95</v>
      </c>
      <c r="I8" s="6">
        <f>M8+'Мебель для отдыха'!P8+Сантехника!Q8+'Замки  '!P8+Хозяйств!P8+Фурнит!P8</f>
        <v>0</v>
      </c>
      <c r="J8" s="6">
        <f>IF($I$8&gt;=30000,N8+Фурнит!Q8+Хозяйств!Q8+'Замки  '!Q8+'Мебель для отдыха'!Q8+Сантехника!R8,0)</f>
        <v>0</v>
      </c>
      <c r="K8" s="7">
        <f>IF($I$8&gt;=100000,O8+'Мебель для отдыха'!R8+Сантехника!S8+Фурнит!R8+Хозяйств!R8+'Замки  '!R8,0)</f>
        <v>0</v>
      </c>
      <c r="L8" s="44"/>
      <c r="M8" s="158">
        <f>I104</f>
        <v>0</v>
      </c>
      <c r="N8" s="158">
        <f>J104</f>
        <v>0</v>
      </c>
      <c r="O8" s="158">
        <f>K104</f>
        <v>0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1:31" s="1" customFormat="1" ht="15.75" customHeight="1">
      <c r="A9" s="529" t="s">
        <v>825</v>
      </c>
      <c r="B9" s="529" t="s">
        <v>0</v>
      </c>
      <c r="C9" s="64" t="s">
        <v>11</v>
      </c>
      <c r="D9" s="551" t="s">
        <v>219</v>
      </c>
      <c r="E9" s="66" t="s">
        <v>12</v>
      </c>
      <c r="F9" s="67" t="s">
        <v>12</v>
      </c>
      <c r="G9" s="68" t="s">
        <v>12</v>
      </c>
      <c r="H9" s="69" t="s">
        <v>94</v>
      </c>
      <c r="I9" s="70" t="s">
        <v>96</v>
      </c>
      <c r="J9" s="71" t="s">
        <v>97</v>
      </c>
      <c r="K9" s="72" t="s">
        <v>98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</row>
    <row r="10" spans="1:31" s="1" customFormat="1" ht="16.5" customHeight="1" thickBot="1">
      <c r="A10" s="530"/>
      <c r="B10" s="554"/>
      <c r="C10" s="65" t="s">
        <v>10</v>
      </c>
      <c r="D10" s="552"/>
      <c r="E10" s="73" t="s">
        <v>1</v>
      </c>
      <c r="F10" s="74" t="s">
        <v>102</v>
      </c>
      <c r="G10" s="75" t="s">
        <v>103</v>
      </c>
      <c r="H10" s="76" t="s">
        <v>2</v>
      </c>
      <c r="I10" s="77" t="s">
        <v>100</v>
      </c>
      <c r="J10" s="78" t="s">
        <v>102</v>
      </c>
      <c r="K10" s="79" t="s">
        <v>103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ht="22.5" customHeight="1" thickBot="1">
      <c r="A11" s="550" t="s">
        <v>474</v>
      </c>
      <c r="B11" s="550"/>
      <c r="C11" s="550"/>
      <c r="D11" s="550"/>
      <c r="E11" s="550"/>
      <c r="F11" s="550"/>
      <c r="G11" s="550"/>
      <c r="H11" s="203"/>
      <c r="I11" s="203"/>
      <c r="J11" s="203"/>
      <c r="K11" s="203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31" ht="12.75" customHeight="1">
      <c r="A12" s="21">
        <v>401001</v>
      </c>
      <c r="B12" s="252" t="s">
        <v>475</v>
      </c>
      <c r="C12" s="205" t="s">
        <v>2</v>
      </c>
      <c r="D12" s="205">
        <v>1</v>
      </c>
      <c r="E12" s="161">
        <v>330</v>
      </c>
      <c r="F12" s="161">
        <f>E12/1.031</f>
        <v>320.07759456838022</v>
      </c>
      <c r="G12" s="161">
        <f>F12/1.0204</f>
        <v>313.67855210542945</v>
      </c>
      <c r="H12" s="207"/>
      <c r="I12" s="210">
        <f>SUM(E12*H12)</f>
        <v>0</v>
      </c>
      <c r="J12" s="161">
        <f>IF($I$8&gt;=30000,F12*H12,0)</f>
        <v>0</v>
      </c>
      <c r="K12" s="161">
        <f>IF($I$8&gt;=100000,H12*G12,0)</f>
        <v>0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31" ht="12.75" customHeight="1">
      <c r="A13" s="21">
        <v>401002</v>
      </c>
      <c r="B13" s="352" t="s">
        <v>476</v>
      </c>
      <c r="C13" s="205" t="s">
        <v>2</v>
      </c>
      <c r="D13" s="205">
        <v>1</v>
      </c>
      <c r="E13" s="161">
        <v>0</v>
      </c>
      <c r="F13" s="161">
        <f>E13/1.031</f>
        <v>0</v>
      </c>
      <c r="G13" s="161">
        <f>F13/1.0204</f>
        <v>0</v>
      </c>
      <c r="H13" s="208"/>
      <c r="I13" s="210">
        <f>SUM(E13*H13)</f>
        <v>0</v>
      </c>
      <c r="J13" s="161">
        <f>IF($I$8&gt;=30000,F13*H13,0)</f>
        <v>0</v>
      </c>
      <c r="K13" s="161">
        <f>IF($I$8&gt;=100000,H13*G13,0)</f>
        <v>0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1" ht="12.75" customHeight="1">
      <c r="A14" s="21">
        <v>401003</v>
      </c>
      <c r="B14" s="252" t="s">
        <v>477</v>
      </c>
      <c r="C14" s="205" t="s">
        <v>2</v>
      </c>
      <c r="D14" s="205">
        <v>1</v>
      </c>
      <c r="E14" s="161">
        <v>0</v>
      </c>
      <c r="F14" s="161">
        <f>E14/1.031</f>
        <v>0</v>
      </c>
      <c r="G14" s="161">
        <f>F14/1.0204</f>
        <v>0</v>
      </c>
      <c r="H14" s="208"/>
      <c r="I14" s="210">
        <f>SUM(E14*H14)</f>
        <v>0</v>
      </c>
      <c r="J14" s="161">
        <f>IF($I$8&gt;=30000,F14*H14,0)</f>
        <v>0</v>
      </c>
      <c r="K14" s="161">
        <f>IF($I$8&gt;=100000,H14*G14,0)</f>
        <v>0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</row>
    <row r="15" spans="1:31" ht="12.75" customHeight="1" thickBot="1">
      <c r="A15" s="21">
        <v>401004</v>
      </c>
      <c r="B15" s="252" t="s">
        <v>478</v>
      </c>
      <c r="C15" s="205" t="s">
        <v>2</v>
      </c>
      <c r="D15" s="205">
        <v>1</v>
      </c>
      <c r="E15" s="161">
        <v>70</v>
      </c>
      <c r="F15" s="161">
        <f>E15/1.031</f>
        <v>67.895247332686722</v>
      </c>
      <c r="G15" s="161">
        <f>F15/1.0204</f>
        <v>66.537874689030502</v>
      </c>
      <c r="H15" s="209"/>
      <c r="I15" s="210">
        <f>SUM(E15*H15)</f>
        <v>0</v>
      </c>
      <c r="J15" s="161">
        <f>IF($I$8&gt;=30000,F15*H15,0)</f>
        <v>0</v>
      </c>
      <c r="K15" s="161">
        <f>IF($I$8&gt;=100000,H15*G15,0)</f>
        <v>0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</row>
    <row r="16" spans="1:31" ht="15.75">
      <c r="A16" s="455" t="s">
        <v>480</v>
      </c>
      <c r="B16" s="455"/>
      <c r="C16" s="455"/>
      <c r="D16" s="455"/>
      <c r="E16" s="455"/>
      <c r="F16" s="455"/>
      <c r="G16" s="455"/>
      <c r="H16" s="203"/>
      <c r="I16" s="204"/>
      <c r="J16" s="204"/>
      <c r="K16" s="204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 s="353" customFormat="1" ht="13.15" customHeight="1" thickBot="1">
      <c r="A17" s="548" t="s">
        <v>1770</v>
      </c>
      <c r="B17" s="548"/>
      <c r="C17" s="548"/>
      <c r="D17" s="548"/>
      <c r="E17" s="548"/>
      <c r="F17" s="548"/>
      <c r="G17" s="548"/>
      <c r="H17" s="203"/>
      <c r="I17" s="204"/>
      <c r="J17" s="204"/>
      <c r="K17" s="204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</row>
    <row r="18" spans="1:31" s="353" customFormat="1" ht="12.75" customHeight="1">
      <c r="A18" s="22"/>
      <c r="B18" s="352" t="s">
        <v>1771</v>
      </c>
      <c r="C18" s="201" t="s">
        <v>2</v>
      </c>
      <c r="D18" s="212">
        <v>12</v>
      </c>
      <c r="E18" s="320">
        <v>0</v>
      </c>
      <c r="F18" s="202">
        <f>E18/1.031</f>
        <v>0</v>
      </c>
      <c r="G18" s="254">
        <f>F18/1.0204</f>
        <v>0</v>
      </c>
      <c r="H18" s="207"/>
      <c r="I18" s="214">
        <f>SUM(E18*H18)</f>
        <v>0</v>
      </c>
      <c r="J18" s="202">
        <f>IF($I$8&gt;=30000,F18*H18,0)</f>
        <v>0</v>
      </c>
      <c r="K18" s="202">
        <f>IF($I$8&gt;=100000,H18*G18,0)</f>
        <v>0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</row>
    <row r="19" spans="1:31" s="353" customFormat="1" ht="12.75" customHeight="1">
      <c r="A19" s="22"/>
      <c r="B19" s="352" t="s">
        <v>1772</v>
      </c>
      <c r="C19" s="201" t="s">
        <v>2</v>
      </c>
      <c r="D19" s="212">
        <v>12</v>
      </c>
      <c r="E19" s="320">
        <v>0</v>
      </c>
      <c r="F19" s="202">
        <f>E19/1.031</f>
        <v>0</v>
      </c>
      <c r="G19" s="254">
        <f>F19/1.0204</f>
        <v>0</v>
      </c>
      <c r="H19" s="208"/>
      <c r="I19" s="214">
        <f>SUM(E19*H19)</f>
        <v>0</v>
      </c>
      <c r="J19" s="202">
        <f>IF($I$8&gt;=30000,F19*H19,0)</f>
        <v>0</v>
      </c>
      <c r="K19" s="202">
        <f>IF($I$8&gt;=100000,H19*G19,0)</f>
        <v>0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31" s="353" customFormat="1" ht="12.75" customHeight="1">
      <c r="A20" s="22"/>
      <c r="B20" s="352" t="s">
        <v>1773</v>
      </c>
      <c r="C20" s="201" t="s">
        <v>2</v>
      </c>
      <c r="D20" s="212">
        <v>10</v>
      </c>
      <c r="E20" s="320">
        <v>0</v>
      </c>
      <c r="F20" s="202">
        <f>E20/1.031</f>
        <v>0</v>
      </c>
      <c r="G20" s="254">
        <f>F20/1.0204</f>
        <v>0</v>
      </c>
      <c r="H20" s="208"/>
      <c r="I20" s="214">
        <f>SUM(E20*H20)</f>
        <v>0</v>
      </c>
      <c r="J20" s="202">
        <f>IF($I$8&gt;=30000,F20*H20,0)</f>
        <v>0</v>
      </c>
      <c r="K20" s="202">
        <f>IF($I$8&gt;=100000,H20*G20,0)</f>
        <v>0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s="353" customFormat="1" ht="12.75" customHeight="1" thickBot="1">
      <c r="A21" s="22"/>
      <c r="B21" s="352" t="s">
        <v>1774</v>
      </c>
      <c r="C21" s="201" t="s">
        <v>2</v>
      </c>
      <c r="D21" s="212">
        <v>6</v>
      </c>
      <c r="E21" s="320">
        <v>0</v>
      </c>
      <c r="F21" s="202">
        <f>E21/1.031</f>
        <v>0</v>
      </c>
      <c r="G21" s="254">
        <f>F21/1.0204</f>
        <v>0</v>
      </c>
      <c r="H21" s="209"/>
      <c r="I21" s="214">
        <f>SUM(E21*H21)</f>
        <v>0</v>
      </c>
      <c r="J21" s="202">
        <f>IF($I$8&gt;=30000,F21*H21,0)</f>
        <v>0</v>
      </c>
      <c r="K21" s="202">
        <f>IF($I$8&gt;=100000,H21*G21,0)</f>
        <v>0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</row>
    <row r="22" spans="1:31" s="353" customFormat="1" ht="13.15" customHeight="1" thickBot="1">
      <c r="A22" s="548" t="s">
        <v>1775</v>
      </c>
      <c r="B22" s="548"/>
      <c r="C22" s="548"/>
      <c r="D22" s="548"/>
      <c r="E22" s="548"/>
      <c r="F22" s="548"/>
      <c r="G22" s="548"/>
      <c r="H22" s="203"/>
      <c r="I22" s="204"/>
      <c r="J22" s="204"/>
      <c r="K22" s="204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</row>
    <row r="23" spans="1:31" s="353" customFormat="1" ht="12.75" customHeight="1">
      <c r="A23" s="22"/>
      <c r="B23" s="352" t="s">
        <v>1776</v>
      </c>
      <c r="C23" s="201" t="s">
        <v>2</v>
      </c>
      <c r="D23" s="212">
        <v>2</v>
      </c>
      <c r="E23" s="320">
        <v>0</v>
      </c>
      <c r="F23" s="202">
        <f>E23/1.031</f>
        <v>0</v>
      </c>
      <c r="G23" s="254">
        <f>F23/1.0204</f>
        <v>0</v>
      </c>
      <c r="H23" s="207"/>
      <c r="I23" s="214">
        <f>SUM(E23*H23)</f>
        <v>0</v>
      </c>
      <c r="J23" s="202">
        <f>IF($I$8&gt;=30000,F23*H23,0)</f>
        <v>0</v>
      </c>
      <c r="K23" s="202">
        <f>IF($I$8&gt;=100000,H23*G23,0)</f>
        <v>0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1:31" s="353" customFormat="1" ht="12.75" customHeight="1">
      <c r="A24" s="22"/>
      <c r="B24" s="352" t="s">
        <v>1777</v>
      </c>
      <c r="C24" s="201" t="s">
        <v>2</v>
      </c>
      <c r="D24" s="212">
        <v>2</v>
      </c>
      <c r="E24" s="320">
        <v>0</v>
      </c>
      <c r="F24" s="202">
        <f>E24/1.031</f>
        <v>0</v>
      </c>
      <c r="G24" s="254">
        <f>F24/1.0204</f>
        <v>0</v>
      </c>
      <c r="H24" s="208"/>
      <c r="I24" s="214">
        <f>SUM(E24*H24)</f>
        <v>0</v>
      </c>
      <c r="J24" s="202">
        <f>IF($I$8&gt;=30000,F24*H24,0)</f>
        <v>0</v>
      </c>
      <c r="K24" s="202">
        <f>IF($I$8&gt;=100000,H24*G24,0)</f>
        <v>0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  <row r="25" spans="1:31" s="353" customFormat="1" ht="12.75" customHeight="1">
      <c r="A25" s="22"/>
      <c r="B25" s="352" t="s">
        <v>1778</v>
      </c>
      <c r="C25" s="201" t="s">
        <v>2</v>
      </c>
      <c r="D25" s="212">
        <v>2</v>
      </c>
      <c r="E25" s="320">
        <v>0</v>
      </c>
      <c r="F25" s="202">
        <f>E25/1.031</f>
        <v>0</v>
      </c>
      <c r="G25" s="254">
        <f>F25/1.0204</f>
        <v>0</v>
      </c>
      <c r="H25" s="208"/>
      <c r="I25" s="214">
        <f>SUM(E25*H25)</f>
        <v>0</v>
      </c>
      <c r="J25" s="202">
        <f>IF($I$8&gt;=30000,F25*H25,0)</f>
        <v>0</v>
      </c>
      <c r="K25" s="202">
        <f>IF($I$8&gt;=100000,H25*G25,0)</f>
        <v>0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</row>
    <row r="26" spans="1:31" s="353" customFormat="1" ht="12.75" customHeight="1">
      <c r="A26" s="22"/>
      <c r="B26" s="352" t="s">
        <v>1779</v>
      </c>
      <c r="C26" s="201" t="s">
        <v>2</v>
      </c>
      <c r="D26" s="212">
        <v>1</v>
      </c>
      <c r="E26" s="320">
        <v>0</v>
      </c>
      <c r="F26" s="202">
        <f>E26/1.031</f>
        <v>0</v>
      </c>
      <c r="G26" s="254">
        <f>F26/1.0204</f>
        <v>0</v>
      </c>
      <c r="H26" s="208"/>
      <c r="I26" s="214">
        <f>SUM(E26*H26)</f>
        <v>0</v>
      </c>
      <c r="J26" s="202">
        <f>IF($I$8&gt;=30000,F26*H26,0)</f>
        <v>0</v>
      </c>
      <c r="K26" s="202">
        <f>IF($I$8&gt;=100000,H26*G26,0)</f>
        <v>0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spans="1:31" s="353" customFormat="1" ht="12.75" customHeight="1" thickBot="1">
      <c r="A27" s="22"/>
      <c r="B27" s="352" t="s">
        <v>1780</v>
      </c>
      <c r="C27" s="201" t="s">
        <v>2</v>
      </c>
      <c r="D27" s="212">
        <v>1</v>
      </c>
      <c r="E27" s="320">
        <v>0</v>
      </c>
      <c r="F27" s="202">
        <f>E27/1.031</f>
        <v>0</v>
      </c>
      <c r="G27" s="254">
        <f>F27/1.0204</f>
        <v>0</v>
      </c>
      <c r="H27" s="209"/>
      <c r="I27" s="214">
        <f>SUM(E27*H27)</f>
        <v>0</v>
      </c>
      <c r="J27" s="202">
        <f>IF($I$8&gt;=30000,F27*H27,0)</f>
        <v>0</v>
      </c>
      <c r="K27" s="202">
        <f>IF($I$8&gt;=100000,H27*G27,0)</f>
        <v>0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s="353" customFormat="1" ht="13.15" customHeight="1" thickBot="1">
      <c r="A28" s="548" t="s">
        <v>1781</v>
      </c>
      <c r="B28" s="548"/>
      <c r="C28" s="548"/>
      <c r="D28" s="548"/>
      <c r="E28" s="548"/>
      <c r="F28" s="548"/>
      <c r="G28" s="548"/>
      <c r="H28" s="203"/>
      <c r="I28" s="204"/>
      <c r="J28" s="204"/>
      <c r="K28" s="204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</row>
    <row r="29" spans="1:31" s="353" customFormat="1" ht="12.75" customHeight="1">
      <c r="A29" s="22"/>
      <c r="B29" s="352" t="s">
        <v>1782</v>
      </c>
      <c r="C29" s="201" t="s">
        <v>2</v>
      </c>
      <c r="D29" s="212">
        <v>2</v>
      </c>
      <c r="E29" s="320">
        <v>0</v>
      </c>
      <c r="F29" s="202">
        <f>E29/1.031</f>
        <v>0</v>
      </c>
      <c r="G29" s="254">
        <f>F29/1.0204</f>
        <v>0</v>
      </c>
      <c r="H29" s="207"/>
      <c r="I29" s="214">
        <f>SUM(E29*H29)</f>
        <v>0</v>
      </c>
      <c r="J29" s="202">
        <f>IF($I$8&gt;=30000,F29*H29,0)</f>
        <v>0</v>
      </c>
      <c r="K29" s="202">
        <f>IF($I$8&gt;=100000,H29*G29,0)</f>
        <v>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</row>
    <row r="30" spans="1:31" s="353" customFormat="1" ht="12.75" customHeight="1">
      <c r="A30" s="22"/>
      <c r="B30" s="352" t="s">
        <v>1783</v>
      </c>
      <c r="C30" s="201" t="s">
        <v>2</v>
      </c>
      <c r="D30" s="212">
        <v>2</v>
      </c>
      <c r="E30" s="320">
        <v>0</v>
      </c>
      <c r="F30" s="202">
        <f>E30/1.031</f>
        <v>0</v>
      </c>
      <c r="G30" s="254">
        <f>F30/1.0204</f>
        <v>0</v>
      </c>
      <c r="H30" s="208"/>
      <c r="I30" s="214">
        <f>SUM(E30*H30)</f>
        <v>0</v>
      </c>
      <c r="J30" s="202">
        <f>IF($I$8&gt;=30000,F30*H30,0)</f>
        <v>0</v>
      </c>
      <c r="K30" s="202">
        <f>IF($I$8&gt;=100000,H30*G30,0)</f>
        <v>0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spans="1:31" s="353" customFormat="1" ht="12.75" customHeight="1" thickBot="1">
      <c r="A31" s="22"/>
      <c r="B31" s="352" t="s">
        <v>1784</v>
      </c>
      <c r="C31" s="201" t="s">
        <v>2</v>
      </c>
      <c r="D31" s="212">
        <v>2</v>
      </c>
      <c r="E31" s="320">
        <v>0</v>
      </c>
      <c r="F31" s="202">
        <f>E31/1.031</f>
        <v>0</v>
      </c>
      <c r="G31" s="254">
        <f>F31/1.0204</f>
        <v>0</v>
      </c>
      <c r="H31" s="209"/>
      <c r="I31" s="214">
        <f>SUM(E31*H31)</f>
        <v>0</v>
      </c>
      <c r="J31" s="202">
        <f>IF($I$8&gt;=30000,F31*H31,0)</f>
        <v>0</v>
      </c>
      <c r="K31" s="202">
        <f>IF($I$8&gt;=100000,H31*G31,0)</f>
        <v>0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</row>
    <row r="32" spans="1:31" s="353" customFormat="1" ht="13.15" customHeight="1" thickBot="1">
      <c r="A32" s="548" t="s">
        <v>1770</v>
      </c>
      <c r="B32" s="548"/>
      <c r="C32" s="548"/>
      <c r="D32" s="548"/>
      <c r="E32" s="548"/>
      <c r="F32" s="548"/>
      <c r="G32" s="548"/>
      <c r="H32" s="203"/>
      <c r="I32" s="204"/>
      <c r="J32" s="204"/>
      <c r="K32" s="204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s="353" customFormat="1" ht="12.75" customHeight="1">
      <c r="A33" s="22"/>
      <c r="B33" s="352" t="s">
        <v>1785</v>
      </c>
      <c r="C33" s="201" t="s">
        <v>2</v>
      </c>
      <c r="D33" s="212">
        <v>14</v>
      </c>
      <c r="E33" s="320">
        <v>0</v>
      </c>
      <c r="F33" s="202">
        <f>E33/1.031</f>
        <v>0</v>
      </c>
      <c r="G33" s="254">
        <f>F33/1.0204</f>
        <v>0</v>
      </c>
      <c r="H33" s="207"/>
      <c r="I33" s="214">
        <f>SUM(E33*H33)</f>
        <v>0</v>
      </c>
      <c r="J33" s="202">
        <f>IF($I$8&gt;=30000,F33*H33,0)</f>
        <v>0</v>
      </c>
      <c r="K33" s="202">
        <f>IF($I$8&gt;=100000,H33*G33,0)</f>
        <v>0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s="353" customFormat="1" ht="12.75" customHeight="1" thickBot="1">
      <c r="A34" s="22"/>
      <c r="B34" s="352" t="s">
        <v>1786</v>
      </c>
      <c r="C34" s="201" t="s">
        <v>2</v>
      </c>
      <c r="D34" s="212">
        <v>12</v>
      </c>
      <c r="E34" s="320">
        <v>0</v>
      </c>
      <c r="F34" s="202">
        <f>E34/1.031</f>
        <v>0</v>
      </c>
      <c r="G34" s="254">
        <f>F34/1.0204</f>
        <v>0</v>
      </c>
      <c r="H34" s="209"/>
      <c r="I34" s="214">
        <f>SUM(E34*H34)</f>
        <v>0</v>
      </c>
      <c r="J34" s="202">
        <f>IF($I$8&gt;=30000,F34*H34,0)</f>
        <v>0</v>
      </c>
      <c r="K34" s="202">
        <f>IF($I$8&gt;=100000,H34*G34,0)</f>
        <v>0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15.75">
      <c r="A35" s="450" t="s">
        <v>481</v>
      </c>
      <c r="B35" s="450"/>
      <c r="C35" s="450"/>
      <c r="D35" s="450"/>
      <c r="E35" s="450"/>
      <c r="F35" s="450"/>
      <c r="G35" s="450"/>
      <c r="H35" s="203"/>
      <c r="I35" s="204"/>
      <c r="J35" s="204"/>
      <c r="K35" s="20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13.15" customHeight="1" thickBot="1">
      <c r="A36" s="520" t="s">
        <v>1076</v>
      </c>
      <c r="B36" s="520"/>
      <c r="C36" s="520"/>
      <c r="D36" s="520"/>
      <c r="E36" s="520"/>
      <c r="F36" s="520"/>
      <c r="G36" s="520"/>
      <c r="H36" s="203"/>
      <c r="I36" s="204"/>
      <c r="J36" s="204"/>
      <c r="K36" s="204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12.75" customHeight="1">
      <c r="A37" s="21">
        <v>403001</v>
      </c>
      <c r="B37" s="252" t="s">
        <v>1009</v>
      </c>
      <c r="C37" s="201" t="s">
        <v>2</v>
      </c>
      <c r="D37" s="212">
        <v>15</v>
      </c>
      <c r="E37" s="320">
        <v>330</v>
      </c>
      <c r="F37" s="202">
        <f>E37/1.031</f>
        <v>320.07759456838022</v>
      </c>
      <c r="G37" s="202">
        <f>F37/1.0204</f>
        <v>313.67855210542945</v>
      </c>
      <c r="H37" s="207"/>
      <c r="I37" s="214">
        <f>SUM(E37*H37)</f>
        <v>0</v>
      </c>
      <c r="J37" s="202">
        <f>IF($I$8&gt;=30000,F37*H37,0)</f>
        <v>0</v>
      </c>
      <c r="K37" s="202">
        <f>IF($I$8&gt;=100000,H37*G37,0)</f>
        <v>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12.75" customHeight="1">
      <c r="A38" s="21">
        <v>403002</v>
      </c>
      <c r="B38" s="252" t="s">
        <v>1010</v>
      </c>
      <c r="C38" s="201" t="s">
        <v>2</v>
      </c>
      <c r="D38" s="212">
        <v>20</v>
      </c>
      <c r="E38" s="320">
        <v>200</v>
      </c>
      <c r="F38" s="202">
        <f>E38/1.031</f>
        <v>193.98642095053347</v>
      </c>
      <c r="G38" s="202">
        <f>F38/1.0204</f>
        <v>190.10821339722997</v>
      </c>
      <c r="H38" s="208"/>
      <c r="I38" s="214">
        <f>SUM(E38*H38)</f>
        <v>0</v>
      </c>
      <c r="J38" s="202">
        <f>IF($I$8&gt;=30000,F38*H38,0)</f>
        <v>0</v>
      </c>
      <c r="K38" s="202">
        <f>IF($I$8&gt;=100000,H38*G38,0)</f>
        <v>0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12.75" customHeight="1" thickBot="1">
      <c r="A39" s="21">
        <v>403003</v>
      </c>
      <c r="B39" s="252" t="s">
        <v>1011</v>
      </c>
      <c r="C39" s="201" t="s">
        <v>2</v>
      </c>
      <c r="D39" s="212">
        <v>20</v>
      </c>
      <c r="E39" s="320">
        <v>235</v>
      </c>
      <c r="F39" s="202">
        <f>E39/1.031</f>
        <v>227.93404461687683</v>
      </c>
      <c r="G39" s="202">
        <f>F39/1.0204</f>
        <v>223.37715074174523</v>
      </c>
      <c r="H39" s="209"/>
      <c r="I39" s="214">
        <f>SUM(E39*H39)</f>
        <v>0</v>
      </c>
      <c r="J39" s="202">
        <f>IF($I$8&gt;=30000,F39*H39,0)</f>
        <v>0</v>
      </c>
      <c r="K39" s="202">
        <f>IF($I$8&gt;=100000,H39*G39,0)</f>
        <v>0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13.15" customHeight="1">
      <c r="A40" s="523" t="s">
        <v>1077</v>
      </c>
      <c r="B40" s="523"/>
      <c r="C40" s="523"/>
      <c r="D40" s="523"/>
      <c r="E40" s="523"/>
      <c r="F40" s="523"/>
      <c r="G40" s="523"/>
      <c r="H40" s="203"/>
      <c r="I40" s="204"/>
      <c r="J40" s="204"/>
      <c r="K40" s="204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13.15" customHeight="1">
      <c r="A41" s="21">
        <v>403004</v>
      </c>
      <c r="B41" s="252" t="s">
        <v>90</v>
      </c>
      <c r="C41" s="201" t="s">
        <v>2</v>
      </c>
      <c r="D41" s="212">
        <v>10</v>
      </c>
      <c r="E41" s="320">
        <v>80</v>
      </c>
      <c r="F41" s="202">
        <f t="shared" ref="F41" si="0">E41/1.031</f>
        <v>77.594568380213389</v>
      </c>
      <c r="G41" s="254">
        <f t="shared" ref="G41" si="1">F41/1.0204</f>
        <v>76.043285358891993</v>
      </c>
      <c r="H41" s="208"/>
      <c r="I41" s="214">
        <f t="shared" ref="I41:I45" si="2">SUM(E41*H41)</f>
        <v>0</v>
      </c>
      <c r="J41" s="202">
        <f t="shared" ref="J41:J45" si="3">IF($I$8&gt;=30000,F41*H41,0)</f>
        <v>0</v>
      </c>
      <c r="K41" s="202">
        <f t="shared" ref="K41:K45" si="4">IF($I$8&gt;=100000,H41*G41,0)</f>
        <v>0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12.75" customHeight="1">
      <c r="A42" s="22">
        <v>403005</v>
      </c>
      <c r="B42" s="238" t="s">
        <v>1111</v>
      </c>
      <c r="C42" s="201" t="s">
        <v>2</v>
      </c>
      <c r="D42" s="212">
        <v>10</v>
      </c>
      <c r="E42" s="320">
        <v>100</v>
      </c>
      <c r="F42" s="202">
        <f t="shared" ref="F42:F45" si="5">E42/1.031</f>
        <v>96.993210475266736</v>
      </c>
      <c r="G42" s="254">
        <f t="shared" ref="G42:G45" si="6">F42/1.0204</f>
        <v>95.054106698614987</v>
      </c>
      <c r="H42" s="208"/>
      <c r="I42" s="214">
        <f t="shared" si="2"/>
        <v>0</v>
      </c>
      <c r="J42" s="202">
        <f t="shared" si="3"/>
        <v>0</v>
      </c>
      <c r="K42" s="202">
        <f t="shared" si="4"/>
        <v>0</v>
      </c>
      <c r="L42" s="97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12.75" customHeight="1">
      <c r="A43" s="22">
        <v>403006</v>
      </c>
      <c r="B43" s="252" t="s">
        <v>55</v>
      </c>
      <c r="C43" s="201" t="s">
        <v>2</v>
      </c>
      <c r="D43" s="212">
        <v>10</v>
      </c>
      <c r="E43" s="320">
        <v>117</v>
      </c>
      <c r="F43" s="202">
        <f t="shared" si="5"/>
        <v>113.48205625606208</v>
      </c>
      <c r="G43" s="254">
        <f t="shared" si="6"/>
        <v>111.21330483737954</v>
      </c>
      <c r="H43" s="255"/>
      <c r="I43" s="214">
        <f t="shared" si="2"/>
        <v>0</v>
      </c>
      <c r="J43" s="202">
        <f t="shared" si="3"/>
        <v>0</v>
      </c>
      <c r="K43" s="202">
        <f t="shared" si="4"/>
        <v>0</v>
      </c>
      <c r="L43" s="97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12.75" customHeight="1">
      <c r="A44" s="22">
        <v>403007</v>
      </c>
      <c r="B44" s="252" t="s">
        <v>973</v>
      </c>
      <c r="C44" s="201" t="s">
        <v>2</v>
      </c>
      <c r="D44" s="212">
        <v>10</v>
      </c>
      <c r="E44" s="320">
        <v>150</v>
      </c>
      <c r="F44" s="202">
        <f t="shared" si="5"/>
        <v>145.48981571290011</v>
      </c>
      <c r="G44" s="254">
        <f t="shared" si="6"/>
        <v>142.58116004792251</v>
      </c>
      <c r="H44" s="255"/>
      <c r="I44" s="214">
        <f t="shared" si="2"/>
        <v>0</v>
      </c>
      <c r="J44" s="202">
        <f t="shared" si="3"/>
        <v>0</v>
      </c>
      <c r="K44" s="202">
        <f t="shared" si="4"/>
        <v>0</v>
      </c>
      <c r="L44" s="97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12.75" customHeight="1">
      <c r="A45" s="22">
        <v>404062</v>
      </c>
      <c r="B45" s="388" t="s">
        <v>1827</v>
      </c>
      <c r="C45" s="201" t="s">
        <v>2</v>
      </c>
      <c r="D45" s="212">
        <v>10</v>
      </c>
      <c r="E45" s="320">
        <v>86</v>
      </c>
      <c r="F45" s="202">
        <f t="shared" si="5"/>
        <v>83.414161008729394</v>
      </c>
      <c r="G45" s="254">
        <f t="shared" si="6"/>
        <v>81.746531760808892</v>
      </c>
      <c r="H45" s="255"/>
      <c r="I45" s="214">
        <f t="shared" si="2"/>
        <v>0</v>
      </c>
      <c r="J45" s="202">
        <f t="shared" si="3"/>
        <v>0</v>
      </c>
      <c r="K45" s="202">
        <f t="shared" si="4"/>
        <v>0</v>
      </c>
      <c r="L45" s="97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13.15" customHeight="1" thickBot="1">
      <c r="A46" s="523" t="s">
        <v>1078</v>
      </c>
      <c r="B46" s="523"/>
      <c r="C46" s="523"/>
      <c r="D46" s="523"/>
      <c r="E46" s="523"/>
      <c r="F46" s="523"/>
      <c r="G46" s="523"/>
      <c r="H46" s="203"/>
      <c r="I46" s="204"/>
      <c r="J46" s="204"/>
      <c r="K46" s="204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12.75" customHeight="1">
      <c r="A47" s="21">
        <v>403008</v>
      </c>
      <c r="B47" s="252" t="s">
        <v>44</v>
      </c>
      <c r="C47" s="201" t="s">
        <v>2</v>
      </c>
      <c r="D47" s="212">
        <v>50</v>
      </c>
      <c r="E47" s="320">
        <v>0</v>
      </c>
      <c r="F47" s="202">
        <f t="shared" ref="F47:F54" si="7">E47/1.031</f>
        <v>0</v>
      </c>
      <c r="G47" s="202">
        <f>F47/1.0204</f>
        <v>0</v>
      </c>
      <c r="H47" s="207"/>
      <c r="I47" s="214">
        <f>SUM(E47*H47)</f>
        <v>0</v>
      </c>
      <c r="J47" s="202">
        <f>IF($I$8&gt;=30000,F47*H47,0)</f>
        <v>0</v>
      </c>
      <c r="K47" s="202">
        <f>IF($I$8&gt;=100000,H47*G47,0)</f>
        <v>0</v>
      </c>
      <c r="L47" s="97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12.75" customHeight="1" thickBot="1">
      <c r="A48" s="21">
        <v>403009</v>
      </c>
      <c r="B48" s="252" t="s">
        <v>45</v>
      </c>
      <c r="C48" s="201" t="s">
        <v>2</v>
      </c>
      <c r="D48" s="212">
        <v>50</v>
      </c>
      <c r="E48" s="320">
        <v>0</v>
      </c>
      <c r="F48" s="202">
        <f t="shared" si="7"/>
        <v>0</v>
      </c>
      <c r="G48" s="202">
        <f>F48/1.0204</f>
        <v>0</v>
      </c>
      <c r="H48" s="209"/>
      <c r="I48" s="214">
        <f>SUM(E48*H48)</f>
        <v>0</v>
      </c>
      <c r="J48" s="202">
        <f>IF($I$8&gt;=30000,F48*H48,0)</f>
        <v>0</v>
      </c>
      <c r="K48" s="202">
        <f>IF($I$8&gt;=100000,H48*G48,0)</f>
        <v>0</v>
      </c>
      <c r="L48" s="97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13.15" customHeight="1" thickBot="1">
      <c r="A49" s="523" t="s">
        <v>1079</v>
      </c>
      <c r="B49" s="523"/>
      <c r="C49" s="523"/>
      <c r="D49" s="523"/>
      <c r="E49" s="523"/>
      <c r="F49" s="523"/>
      <c r="G49" s="523"/>
      <c r="H49" s="203"/>
      <c r="I49" s="204"/>
      <c r="J49" s="204"/>
      <c r="K49" s="204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12.75" customHeight="1">
      <c r="A50" s="21">
        <v>403010</v>
      </c>
      <c r="B50" s="252" t="s">
        <v>56</v>
      </c>
      <c r="C50" s="201" t="s">
        <v>2</v>
      </c>
      <c r="D50" s="212">
        <v>1</v>
      </c>
      <c r="E50" s="320">
        <v>310</v>
      </c>
      <c r="F50" s="202">
        <f t="shared" si="7"/>
        <v>300.67895247332689</v>
      </c>
      <c r="G50" s="202">
        <f>F50/1.0204</f>
        <v>294.66773076570649</v>
      </c>
      <c r="H50" s="207"/>
      <c r="I50" s="214">
        <f>SUM(E50*H50)</f>
        <v>0</v>
      </c>
      <c r="J50" s="202">
        <f>IF($I$8&gt;=30000,F50*H50,0)</f>
        <v>0</v>
      </c>
      <c r="K50" s="202">
        <f>IF($I$8&gt;=100000,H50*G50,0)</f>
        <v>0</v>
      </c>
      <c r="L50" s="97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12.75" customHeight="1" thickBot="1">
      <c r="A51" s="21">
        <v>403011</v>
      </c>
      <c r="B51" s="252" t="s">
        <v>57</v>
      </c>
      <c r="C51" s="201" t="s">
        <v>2</v>
      </c>
      <c r="D51" s="212">
        <v>1</v>
      </c>
      <c r="E51" s="320">
        <v>447</v>
      </c>
      <c r="F51" s="202">
        <f>E51/1.031</f>
        <v>433.55965082444231</v>
      </c>
      <c r="G51" s="202">
        <f>F51/1.0204</f>
        <v>424.891856942809</v>
      </c>
      <c r="H51" s="209"/>
      <c r="I51" s="214">
        <f>SUM(E51*H51)</f>
        <v>0</v>
      </c>
      <c r="J51" s="202">
        <f>IF($I$8&gt;=30000,F51*H51,0)</f>
        <v>0</v>
      </c>
      <c r="K51" s="202">
        <f>IF($I$8&gt;=100000,H51*G51,0)</f>
        <v>0</v>
      </c>
      <c r="L51" s="97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13.15" customHeight="1" thickBot="1">
      <c r="A52" s="523" t="s">
        <v>1080</v>
      </c>
      <c r="B52" s="523"/>
      <c r="C52" s="523"/>
      <c r="D52" s="523"/>
      <c r="E52" s="523"/>
      <c r="F52" s="523"/>
      <c r="G52" s="523"/>
      <c r="H52" s="203"/>
      <c r="I52" s="204"/>
      <c r="J52" s="204"/>
      <c r="K52" s="204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12.75" customHeight="1">
      <c r="A53" s="21">
        <v>403012</v>
      </c>
      <c r="B53" s="252" t="s">
        <v>58</v>
      </c>
      <c r="C53" s="201" t="s">
        <v>2</v>
      </c>
      <c r="D53" s="212">
        <v>10</v>
      </c>
      <c r="E53" s="213">
        <v>0</v>
      </c>
      <c r="F53" s="202">
        <f t="shared" si="7"/>
        <v>0</v>
      </c>
      <c r="G53" s="202">
        <f>F53/1.0204</f>
        <v>0</v>
      </c>
      <c r="H53" s="207"/>
      <c r="I53" s="214">
        <f>SUM(E53*H53)</f>
        <v>0</v>
      </c>
      <c r="J53" s="202">
        <f>IF($I$8&gt;=30000,F53*H53,0)</f>
        <v>0</v>
      </c>
      <c r="K53" s="202">
        <f>IF($I$8&gt;=100000,H53*G53,0)</f>
        <v>0</v>
      </c>
      <c r="L53" s="97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12.75" customHeight="1" thickBot="1">
      <c r="A54" s="21">
        <v>403013</v>
      </c>
      <c r="B54" s="252" t="s">
        <v>59</v>
      </c>
      <c r="C54" s="201" t="s">
        <v>2</v>
      </c>
      <c r="D54" s="201">
        <v>10</v>
      </c>
      <c r="E54" s="213">
        <v>0</v>
      </c>
      <c r="F54" s="202">
        <f t="shared" si="7"/>
        <v>0</v>
      </c>
      <c r="G54" s="202">
        <f>F54/1.0204</f>
        <v>0</v>
      </c>
      <c r="H54" s="209"/>
      <c r="I54" s="214">
        <f>SUM(E54*H54)</f>
        <v>0</v>
      </c>
      <c r="J54" s="202">
        <f>IF($I$8&gt;=30000,F54*H54,0)</f>
        <v>0</v>
      </c>
      <c r="K54" s="202">
        <f>IF($I$8&gt;=100000,H54*G54,0)</f>
        <v>0</v>
      </c>
      <c r="L54" s="97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13.15" customHeight="1" thickBot="1">
      <c r="A55" s="523" t="s">
        <v>1082</v>
      </c>
      <c r="B55" s="523"/>
      <c r="C55" s="523"/>
      <c r="D55" s="523"/>
      <c r="E55" s="523"/>
      <c r="F55" s="523"/>
      <c r="G55" s="523"/>
      <c r="H55" s="203"/>
      <c r="I55" s="204"/>
      <c r="J55" s="204"/>
      <c r="K55" s="204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12.75" customHeight="1">
      <c r="A56" s="21">
        <v>404036</v>
      </c>
      <c r="B56" s="251" t="s">
        <v>1001</v>
      </c>
      <c r="C56" s="201" t="s">
        <v>2</v>
      </c>
      <c r="D56" s="253">
        <v>100</v>
      </c>
      <c r="E56" s="116">
        <v>0</v>
      </c>
      <c r="F56" s="116">
        <f t="shared" ref="F56:F63" si="8">E56/1.031</f>
        <v>0</v>
      </c>
      <c r="G56" s="116">
        <f t="shared" ref="G56:G63" si="9">F56/1.0204</f>
        <v>0</v>
      </c>
      <c r="H56" s="198"/>
      <c r="I56" s="197">
        <f t="shared" ref="I56:I63" si="10">SUM(E56*H56)</f>
        <v>0</v>
      </c>
      <c r="J56" s="23">
        <f>IF(Хозяйств!$L$8&gt;=30000,F56*H56,0)</f>
        <v>0</v>
      </c>
      <c r="K56" s="23">
        <f>IF(Хозяйств!$L$8&gt;=100000,H56*G56,0)</f>
        <v>0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1:31" ht="13.15" customHeight="1">
      <c r="A57" s="22">
        <v>404037</v>
      </c>
      <c r="B57" s="251" t="s">
        <v>1002</v>
      </c>
      <c r="C57" s="201" t="s">
        <v>2</v>
      </c>
      <c r="D57" s="253">
        <v>100</v>
      </c>
      <c r="E57" s="116">
        <v>0</v>
      </c>
      <c r="F57" s="116">
        <f t="shared" si="8"/>
        <v>0</v>
      </c>
      <c r="G57" s="116">
        <f t="shared" si="9"/>
        <v>0</v>
      </c>
      <c r="H57" s="199"/>
      <c r="I57" s="197">
        <f t="shared" si="10"/>
        <v>0</v>
      </c>
      <c r="J57" s="23">
        <f>IF(Хозяйств!$L$8&gt;=30000,F57*H57,0)</f>
        <v>0</v>
      </c>
      <c r="K57" s="23">
        <f>IF(Хозяйств!$L$8&gt;=100000,H57*G57,0)</f>
        <v>0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31" ht="12.75" customHeight="1">
      <c r="A58" s="21">
        <v>404038</v>
      </c>
      <c r="B58" s="251" t="s">
        <v>1003</v>
      </c>
      <c r="C58" s="201" t="s">
        <v>2</v>
      </c>
      <c r="D58" s="253">
        <v>75</v>
      </c>
      <c r="E58" s="116">
        <v>0</v>
      </c>
      <c r="F58" s="116">
        <f t="shared" si="8"/>
        <v>0</v>
      </c>
      <c r="G58" s="116">
        <f t="shared" si="9"/>
        <v>0</v>
      </c>
      <c r="H58" s="199"/>
      <c r="I58" s="197">
        <f t="shared" si="10"/>
        <v>0</v>
      </c>
      <c r="J58" s="23">
        <f>IF(Хозяйств!$L$8&gt;=30000,F58*H58,0)</f>
        <v>0</v>
      </c>
      <c r="K58" s="23">
        <f>IF(Хозяйств!$L$8&gt;=100000,H58*G58,0)</f>
        <v>0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31" ht="12.75" customHeight="1">
      <c r="A59" s="22">
        <v>404039</v>
      </c>
      <c r="B59" s="251" t="s">
        <v>1004</v>
      </c>
      <c r="C59" s="201" t="s">
        <v>2</v>
      </c>
      <c r="D59" s="253">
        <v>75</v>
      </c>
      <c r="E59" s="116">
        <v>0</v>
      </c>
      <c r="F59" s="116">
        <f t="shared" si="8"/>
        <v>0</v>
      </c>
      <c r="G59" s="116">
        <f t="shared" si="9"/>
        <v>0</v>
      </c>
      <c r="H59" s="199"/>
      <c r="I59" s="197">
        <f t="shared" si="10"/>
        <v>0</v>
      </c>
      <c r="J59" s="23">
        <f>IF(Хозяйств!$L$8&gt;=30000,F59*H59,0)</f>
        <v>0</v>
      </c>
      <c r="K59" s="23">
        <f>IF(Хозяйств!$L$8&gt;=100000,H59*G59,0)</f>
        <v>0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31" ht="12.75" customHeight="1">
      <c r="A60" s="21">
        <v>404040</v>
      </c>
      <c r="B60" s="251" t="s">
        <v>1005</v>
      </c>
      <c r="C60" s="201" t="s">
        <v>2</v>
      </c>
      <c r="D60" s="253">
        <v>75</v>
      </c>
      <c r="E60" s="116">
        <v>0</v>
      </c>
      <c r="F60" s="116">
        <f t="shared" si="8"/>
        <v>0</v>
      </c>
      <c r="G60" s="116">
        <f t="shared" si="9"/>
        <v>0</v>
      </c>
      <c r="H60" s="199"/>
      <c r="I60" s="197">
        <f t="shared" si="10"/>
        <v>0</v>
      </c>
      <c r="J60" s="23">
        <f>IF(Хозяйств!$L$8&gt;=30000,F60*H60,0)</f>
        <v>0</v>
      </c>
      <c r="K60" s="23">
        <f>IF(Хозяйств!$L$8&gt;=100000,H60*G60,0)</f>
        <v>0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1:31">
      <c r="A61" s="22">
        <v>404041</v>
      </c>
      <c r="B61" s="251" t="s">
        <v>1006</v>
      </c>
      <c r="C61" s="201" t="s">
        <v>2</v>
      </c>
      <c r="D61" s="253">
        <v>50</v>
      </c>
      <c r="E61" s="116">
        <v>0</v>
      </c>
      <c r="F61" s="116">
        <f t="shared" si="8"/>
        <v>0</v>
      </c>
      <c r="G61" s="116">
        <f t="shared" si="9"/>
        <v>0</v>
      </c>
      <c r="H61" s="199"/>
      <c r="I61" s="197">
        <f t="shared" si="10"/>
        <v>0</v>
      </c>
      <c r="J61" s="23">
        <f>IF(Хозяйств!$L$8&gt;=30000,F61*H61,0)</f>
        <v>0</v>
      </c>
      <c r="K61" s="23">
        <f>IF(Хозяйств!$L$8&gt;=100000,H61*G61,0)</f>
        <v>0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spans="1:31" ht="12.75" customHeight="1">
      <c r="A62" s="21">
        <v>404042</v>
      </c>
      <c r="B62" s="251" t="s">
        <v>1007</v>
      </c>
      <c r="C62" s="201" t="s">
        <v>2</v>
      </c>
      <c r="D62" s="253">
        <v>50</v>
      </c>
      <c r="E62" s="116">
        <v>0</v>
      </c>
      <c r="F62" s="116">
        <f t="shared" si="8"/>
        <v>0</v>
      </c>
      <c r="G62" s="116">
        <f t="shared" si="9"/>
        <v>0</v>
      </c>
      <c r="H62" s="199"/>
      <c r="I62" s="197">
        <f t="shared" si="10"/>
        <v>0</v>
      </c>
      <c r="J62" s="23">
        <f>IF(Хозяйств!$L$8&gt;=30000,F62*H62,0)</f>
        <v>0</v>
      </c>
      <c r="K62" s="23">
        <f>IF(Хозяйств!$L$8&gt;=100000,H62*G62,0)</f>
        <v>0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31" ht="12.75" customHeight="1" thickBot="1">
      <c r="A63" s="22">
        <v>404043</v>
      </c>
      <c r="B63" s="251" t="s">
        <v>1008</v>
      </c>
      <c r="C63" s="201" t="s">
        <v>2</v>
      </c>
      <c r="D63" s="253">
        <v>50</v>
      </c>
      <c r="E63" s="116">
        <v>0</v>
      </c>
      <c r="F63" s="116">
        <f t="shared" si="8"/>
        <v>0</v>
      </c>
      <c r="G63" s="116">
        <f t="shared" si="9"/>
        <v>0</v>
      </c>
      <c r="H63" s="200"/>
      <c r="I63" s="197">
        <f t="shared" si="10"/>
        <v>0</v>
      </c>
      <c r="J63" s="23">
        <f>IF(Хозяйств!$L$8&gt;=30000,F63*H63,0)</f>
        <v>0</v>
      </c>
      <c r="K63" s="23">
        <f>IF(Хозяйств!$L$8&gt;=100000,H63*G63,0)</f>
        <v>0</v>
      </c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31" ht="12.75" customHeight="1" thickBot="1">
      <c r="A64" s="523" t="s">
        <v>1081</v>
      </c>
      <c r="B64" s="523"/>
      <c r="C64" s="523"/>
      <c r="D64" s="523"/>
      <c r="E64" s="523"/>
      <c r="F64" s="523"/>
      <c r="G64" s="523"/>
      <c r="H64" s="203"/>
      <c r="I64" s="204"/>
      <c r="J64" s="204"/>
      <c r="K64" s="204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12.75" customHeight="1">
      <c r="A65" s="21">
        <v>403014</v>
      </c>
      <c r="B65" s="252" t="s">
        <v>52</v>
      </c>
      <c r="C65" s="201" t="s">
        <v>2</v>
      </c>
      <c r="D65" s="212">
        <v>400</v>
      </c>
      <c r="E65" s="320">
        <v>16</v>
      </c>
      <c r="F65" s="215">
        <f>E65/1.031</f>
        <v>15.518913676042679</v>
      </c>
      <c r="G65" s="215">
        <f>F65/1.0204</f>
        <v>15.208657071778401</v>
      </c>
      <c r="H65" s="207"/>
      <c r="I65" s="214">
        <f>SUM(E65*H65)</f>
        <v>0</v>
      </c>
      <c r="J65" s="202">
        <f>IF($I$8&gt;=30000,F65*H65,0)</f>
        <v>0</v>
      </c>
      <c r="K65" s="202">
        <f>IF($I$8&gt;=100000,H65*G65,0)</f>
        <v>0</v>
      </c>
      <c r="L65" s="97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12.75" customHeight="1">
      <c r="A66" s="21">
        <v>403015</v>
      </c>
      <c r="B66" s="252" t="s">
        <v>53</v>
      </c>
      <c r="C66" s="201" t="s">
        <v>2</v>
      </c>
      <c r="D66" s="212">
        <v>200</v>
      </c>
      <c r="E66" s="320">
        <v>0</v>
      </c>
      <c r="F66" s="215">
        <f>E66/1.031</f>
        <v>0</v>
      </c>
      <c r="G66" s="215">
        <f>F66/1.0204</f>
        <v>0</v>
      </c>
      <c r="H66" s="208"/>
      <c r="I66" s="214">
        <f>SUM(E66*H66)</f>
        <v>0</v>
      </c>
      <c r="J66" s="202">
        <f>IF($I$8&gt;=30000,F66*H66,0)</f>
        <v>0</v>
      </c>
      <c r="K66" s="202">
        <f>IF($I$8&gt;=100000,H66*G66,0)</f>
        <v>0</v>
      </c>
      <c r="L66" s="97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12.75" customHeight="1" thickBot="1">
      <c r="A67" s="21">
        <v>403016</v>
      </c>
      <c r="B67" s="252" t="s">
        <v>54</v>
      </c>
      <c r="C67" s="201" t="s">
        <v>2</v>
      </c>
      <c r="D67" s="212">
        <v>100</v>
      </c>
      <c r="E67" s="320">
        <v>0</v>
      </c>
      <c r="F67" s="215">
        <f>E67/1.031</f>
        <v>0</v>
      </c>
      <c r="G67" s="215">
        <f>F67/1.0204</f>
        <v>0</v>
      </c>
      <c r="H67" s="209"/>
      <c r="I67" s="214">
        <f>SUM(E67*H67)</f>
        <v>0</v>
      </c>
      <c r="J67" s="202">
        <f>IF($I$8&gt;=30000,F67*H67,0)</f>
        <v>0</v>
      </c>
      <c r="K67" s="202">
        <f>IF($I$8&gt;=100000,H67*G67,0)</f>
        <v>0</v>
      </c>
      <c r="L67" s="97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12.75" customHeight="1" thickBot="1">
      <c r="A68" s="549" t="s">
        <v>482</v>
      </c>
      <c r="B68" s="549"/>
      <c r="C68" s="549"/>
      <c r="D68" s="549"/>
      <c r="E68" s="549"/>
      <c r="F68" s="549"/>
      <c r="G68" s="549"/>
      <c r="H68" s="203"/>
      <c r="I68" s="204"/>
      <c r="J68" s="204"/>
      <c r="K68" s="204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12.75" customHeight="1">
      <c r="A69" s="21">
        <v>404001</v>
      </c>
      <c r="B69" s="252" t="s">
        <v>479</v>
      </c>
      <c r="C69" s="201" t="s">
        <v>2</v>
      </c>
      <c r="D69" s="201">
        <v>100</v>
      </c>
      <c r="E69" s="202">
        <v>0</v>
      </c>
      <c r="F69" s="202">
        <f>E69/1.031</f>
        <v>0</v>
      </c>
      <c r="G69" s="202">
        <f>F69/1.0204</f>
        <v>0</v>
      </c>
      <c r="H69" s="207"/>
      <c r="I69" s="210">
        <f t="shared" ref="I69:I70" si="11">SUM(E69*H69)</f>
        <v>0</v>
      </c>
      <c r="J69" s="161">
        <f t="shared" ref="J69:J103" si="12">IF($I$8&gt;=30000,F69*H69,0)</f>
        <v>0</v>
      </c>
      <c r="K69" s="161">
        <f t="shared" ref="K69:K103" si="13">IF($I$8&gt;=100000,H69*G69,0)</f>
        <v>0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12.75" customHeight="1">
      <c r="A70" s="21">
        <v>404002</v>
      </c>
      <c r="B70" s="252" t="s">
        <v>483</v>
      </c>
      <c r="C70" s="201" t="s">
        <v>2</v>
      </c>
      <c r="D70" s="201">
        <v>5</v>
      </c>
      <c r="E70" s="235">
        <v>0</v>
      </c>
      <c r="F70" s="202">
        <f>E70/1.031</f>
        <v>0</v>
      </c>
      <c r="G70" s="202">
        <f>F70/1.0204</f>
        <v>0</v>
      </c>
      <c r="H70" s="211"/>
      <c r="I70" s="210">
        <f t="shared" si="11"/>
        <v>0</v>
      </c>
      <c r="J70" s="161">
        <f t="shared" si="12"/>
        <v>0</v>
      </c>
      <c r="K70" s="161">
        <f t="shared" si="13"/>
        <v>0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12.75" customHeight="1">
      <c r="A71" s="21">
        <v>404003</v>
      </c>
      <c r="B71" s="336" t="s">
        <v>526</v>
      </c>
      <c r="C71" s="201" t="s">
        <v>2</v>
      </c>
      <c r="D71" s="201">
        <v>1</v>
      </c>
      <c r="E71" s="235">
        <v>0</v>
      </c>
      <c r="F71" s="202">
        <f t="shared" ref="F71:F78" si="14">E71/1.031</f>
        <v>0</v>
      </c>
      <c r="G71" s="202">
        <f t="shared" ref="G71:G78" si="15">F71/1.0204</f>
        <v>0</v>
      </c>
      <c r="H71" s="211"/>
      <c r="I71" s="210">
        <f t="shared" ref="I71:I103" si="16">SUM(E71*H71)</f>
        <v>0</v>
      </c>
      <c r="J71" s="161">
        <f t="shared" si="12"/>
        <v>0</v>
      </c>
      <c r="K71" s="161">
        <f t="shared" si="13"/>
        <v>0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</row>
    <row r="72" spans="1:31" ht="12.75" customHeight="1">
      <c r="A72" s="21">
        <v>404004</v>
      </c>
      <c r="B72" s="252" t="s">
        <v>521</v>
      </c>
      <c r="C72" s="201" t="s">
        <v>2</v>
      </c>
      <c r="D72" s="201">
        <v>1</v>
      </c>
      <c r="E72" s="235">
        <v>14</v>
      </c>
      <c r="F72" s="202">
        <f t="shared" si="14"/>
        <v>13.579049466537343</v>
      </c>
      <c r="G72" s="202">
        <f t="shared" si="15"/>
        <v>13.3075749378061</v>
      </c>
      <c r="H72" s="211"/>
      <c r="I72" s="210">
        <f t="shared" si="16"/>
        <v>0</v>
      </c>
      <c r="J72" s="161">
        <f t="shared" si="12"/>
        <v>0</v>
      </c>
      <c r="K72" s="161">
        <f t="shared" si="13"/>
        <v>0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</row>
    <row r="73" spans="1:31" s="9" customFormat="1" ht="12.75" customHeight="1">
      <c r="A73" s="21">
        <v>404005</v>
      </c>
      <c r="B73" s="252" t="s">
        <v>524</v>
      </c>
      <c r="C73" s="201" t="s">
        <v>2</v>
      </c>
      <c r="D73" s="201">
        <v>1</v>
      </c>
      <c r="E73" s="235">
        <v>0</v>
      </c>
      <c r="F73" s="202">
        <f t="shared" si="14"/>
        <v>0</v>
      </c>
      <c r="G73" s="202">
        <f t="shared" si="15"/>
        <v>0</v>
      </c>
      <c r="H73" s="211"/>
      <c r="I73" s="210">
        <f t="shared" si="16"/>
        <v>0</v>
      </c>
      <c r="J73" s="161">
        <f t="shared" si="12"/>
        <v>0</v>
      </c>
      <c r="K73" s="161">
        <f t="shared" si="13"/>
        <v>0</v>
      </c>
      <c r="L73" s="45"/>
      <c r="M73" s="45"/>
      <c r="N73" s="45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</row>
    <row r="74" spans="1:31" s="9" customFormat="1" ht="12.75" customHeight="1">
      <c r="A74" s="21">
        <v>404006</v>
      </c>
      <c r="B74" s="252" t="s">
        <v>525</v>
      </c>
      <c r="C74" s="201" t="s">
        <v>2</v>
      </c>
      <c r="D74" s="201">
        <v>1</v>
      </c>
      <c r="E74" s="235">
        <v>0</v>
      </c>
      <c r="F74" s="202">
        <f t="shared" si="14"/>
        <v>0</v>
      </c>
      <c r="G74" s="202">
        <f t="shared" si="15"/>
        <v>0</v>
      </c>
      <c r="H74" s="211"/>
      <c r="I74" s="210">
        <f t="shared" si="16"/>
        <v>0</v>
      </c>
      <c r="J74" s="161">
        <f t="shared" si="12"/>
        <v>0</v>
      </c>
      <c r="K74" s="161">
        <f t="shared" si="13"/>
        <v>0</v>
      </c>
      <c r="L74" s="45"/>
      <c r="M74" s="45"/>
      <c r="N74" s="45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</row>
    <row r="75" spans="1:31" s="9" customFormat="1" ht="12.75" customHeight="1">
      <c r="A75" s="21">
        <v>404007</v>
      </c>
      <c r="B75" s="252" t="s">
        <v>527</v>
      </c>
      <c r="C75" s="201" t="s">
        <v>2</v>
      </c>
      <c r="D75" s="201">
        <v>1</v>
      </c>
      <c r="E75" s="235">
        <v>0</v>
      </c>
      <c r="F75" s="202">
        <f t="shared" si="14"/>
        <v>0</v>
      </c>
      <c r="G75" s="202">
        <f t="shared" si="15"/>
        <v>0</v>
      </c>
      <c r="H75" s="211"/>
      <c r="I75" s="210">
        <f t="shared" si="16"/>
        <v>0</v>
      </c>
      <c r="J75" s="161">
        <f t="shared" si="12"/>
        <v>0</v>
      </c>
      <c r="K75" s="161">
        <f t="shared" si="13"/>
        <v>0</v>
      </c>
      <c r="L75" s="45"/>
      <c r="M75" s="45"/>
      <c r="N75" s="45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</row>
    <row r="76" spans="1:31" s="9" customFormat="1" ht="12.75" customHeight="1">
      <c r="A76" s="21">
        <v>404008</v>
      </c>
      <c r="B76" s="252" t="s">
        <v>637</v>
      </c>
      <c r="C76" s="201" t="s">
        <v>2</v>
      </c>
      <c r="D76" s="201">
        <v>1</v>
      </c>
      <c r="E76" s="235">
        <v>0</v>
      </c>
      <c r="F76" s="202">
        <f>E76/1.031</f>
        <v>0</v>
      </c>
      <c r="G76" s="202">
        <f>F76/1.0204</f>
        <v>0</v>
      </c>
      <c r="H76" s="211"/>
      <c r="I76" s="210">
        <f t="shared" si="16"/>
        <v>0</v>
      </c>
      <c r="J76" s="161">
        <f t="shared" si="12"/>
        <v>0</v>
      </c>
      <c r="K76" s="161">
        <f t="shared" si="13"/>
        <v>0</v>
      </c>
      <c r="L76" s="45"/>
      <c r="M76" s="45"/>
      <c r="N76" s="45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</row>
    <row r="77" spans="1:31" s="9" customFormat="1" ht="12.75" customHeight="1">
      <c r="A77" s="21">
        <v>404009</v>
      </c>
      <c r="B77" s="252" t="s">
        <v>522</v>
      </c>
      <c r="C77" s="201" t="s">
        <v>2</v>
      </c>
      <c r="D77" s="201">
        <v>1</v>
      </c>
      <c r="E77" s="235">
        <v>0</v>
      </c>
      <c r="F77" s="202">
        <f t="shared" si="14"/>
        <v>0</v>
      </c>
      <c r="G77" s="202">
        <f t="shared" si="15"/>
        <v>0</v>
      </c>
      <c r="H77" s="211"/>
      <c r="I77" s="210">
        <f t="shared" si="16"/>
        <v>0</v>
      </c>
      <c r="J77" s="161">
        <f t="shared" si="12"/>
        <v>0</v>
      </c>
      <c r="K77" s="161">
        <f t="shared" si="13"/>
        <v>0</v>
      </c>
      <c r="L77" s="45"/>
      <c r="M77" s="45"/>
      <c r="N77" s="45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</row>
    <row r="78" spans="1:31" s="9" customFormat="1" ht="12.75" customHeight="1">
      <c r="A78" s="21">
        <v>404010</v>
      </c>
      <c r="B78" s="252" t="s">
        <v>523</v>
      </c>
      <c r="C78" s="201" t="s">
        <v>2</v>
      </c>
      <c r="D78" s="201">
        <v>1</v>
      </c>
      <c r="E78" s="235">
        <v>0</v>
      </c>
      <c r="F78" s="202">
        <f t="shared" si="14"/>
        <v>0</v>
      </c>
      <c r="G78" s="202">
        <f t="shared" si="15"/>
        <v>0</v>
      </c>
      <c r="H78" s="211"/>
      <c r="I78" s="210">
        <f t="shared" si="16"/>
        <v>0</v>
      </c>
      <c r="J78" s="161">
        <f t="shared" si="12"/>
        <v>0</v>
      </c>
      <c r="K78" s="161">
        <f t="shared" si="13"/>
        <v>0</v>
      </c>
      <c r="L78" s="45"/>
      <c r="M78" s="45"/>
      <c r="N78" s="45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</row>
    <row r="79" spans="1:31" s="9" customFormat="1" ht="12.75" customHeight="1">
      <c r="A79" s="21">
        <v>404011</v>
      </c>
      <c r="B79" s="252" t="s">
        <v>638</v>
      </c>
      <c r="C79" s="201" t="s">
        <v>2</v>
      </c>
      <c r="D79" s="201">
        <v>10</v>
      </c>
      <c r="E79" s="235">
        <v>0</v>
      </c>
      <c r="F79" s="202">
        <f>E79/1.031</f>
        <v>0</v>
      </c>
      <c r="G79" s="202">
        <f>F79/1.0204</f>
        <v>0</v>
      </c>
      <c r="H79" s="211"/>
      <c r="I79" s="210">
        <f t="shared" si="16"/>
        <v>0</v>
      </c>
      <c r="J79" s="161">
        <f t="shared" si="12"/>
        <v>0</v>
      </c>
      <c r="K79" s="161">
        <f t="shared" si="13"/>
        <v>0</v>
      </c>
      <c r="L79" s="45"/>
      <c r="M79" s="45"/>
      <c r="N79" s="45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</row>
    <row r="80" spans="1:31" s="9" customFormat="1" ht="12.75" customHeight="1">
      <c r="A80" s="21">
        <v>404012</v>
      </c>
      <c r="B80" s="252" t="s">
        <v>639</v>
      </c>
      <c r="C80" s="201" t="s">
        <v>2</v>
      </c>
      <c r="D80" s="201">
        <v>10</v>
      </c>
      <c r="E80" s="235">
        <v>0</v>
      </c>
      <c r="F80" s="202">
        <f>E80/1.031</f>
        <v>0</v>
      </c>
      <c r="G80" s="202">
        <f>F80/1.0204</f>
        <v>0</v>
      </c>
      <c r="H80" s="211"/>
      <c r="I80" s="210">
        <f t="shared" si="16"/>
        <v>0</v>
      </c>
      <c r="J80" s="161">
        <f t="shared" si="12"/>
        <v>0</v>
      </c>
      <c r="K80" s="161">
        <f t="shared" si="13"/>
        <v>0</v>
      </c>
      <c r="L80" s="45"/>
      <c r="M80" s="45"/>
      <c r="N80" s="45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</row>
    <row r="81" spans="1:31" s="9" customFormat="1" ht="12.75" customHeight="1">
      <c r="A81" s="21">
        <v>404013</v>
      </c>
      <c r="B81" s="252" t="s">
        <v>974</v>
      </c>
      <c r="C81" s="201" t="s">
        <v>2</v>
      </c>
      <c r="D81" s="236">
        <v>100</v>
      </c>
      <c r="E81" s="323">
        <v>0</v>
      </c>
      <c r="F81" s="2">
        <f t="shared" ref="F81:F102" si="17">E81/1.031</f>
        <v>0</v>
      </c>
      <c r="G81" s="2">
        <f t="shared" ref="G81:G102" si="18">F81/1.0204</f>
        <v>0</v>
      </c>
      <c r="H81" s="216"/>
      <c r="I81" s="217">
        <f t="shared" si="16"/>
        <v>0</v>
      </c>
      <c r="J81" s="161">
        <f t="shared" si="12"/>
        <v>0</v>
      </c>
      <c r="K81" s="161">
        <f t="shared" si="13"/>
        <v>0</v>
      </c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</row>
    <row r="82" spans="1:31" s="9" customFormat="1" ht="12.75" customHeight="1">
      <c r="A82" s="21">
        <v>404014</v>
      </c>
      <c r="B82" s="252" t="s">
        <v>975</v>
      </c>
      <c r="C82" s="201" t="s">
        <v>2</v>
      </c>
      <c r="D82" s="236">
        <v>100</v>
      </c>
      <c r="E82" s="2">
        <v>26</v>
      </c>
      <c r="F82" s="2">
        <f t="shared" si="17"/>
        <v>25.218234723569353</v>
      </c>
      <c r="G82" s="2">
        <f t="shared" si="18"/>
        <v>24.714067741639898</v>
      </c>
      <c r="H82" s="216"/>
      <c r="I82" s="217">
        <f t="shared" si="16"/>
        <v>0</v>
      </c>
      <c r="J82" s="161">
        <f t="shared" si="12"/>
        <v>0</v>
      </c>
      <c r="K82" s="161">
        <f t="shared" si="13"/>
        <v>0</v>
      </c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</row>
    <row r="83" spans="1:31" s="9" customFormat="1" ht="12.75" customHeight="1">
      <c r="A83" s="21">
        <v>404015</v>
      </c>
      <c r="B83" s="252" t="s">
        <v>976</v>
      </c>
      <c r="C83" s="201" t="s">
        <v>2</v>
      </c>
      <c r="D83" s="236">
        <v>100</v>
      </c>
      <c r="E83" s="2">
        <v>30.5</v>
      </c>
      <c r="F83" s="2">
        <f t="shared" si="17"/>
        <v>29.582929194956357</v>
      </c>
      <c r="G83" s="2">
        <f t="shared" si="18"/>
        <v>28.991502543077576</v>
      </c>
      <c r="H83" s="216"/>
      <c r="I83" s="217">
        <f t="shared" si="16"/>
        <v>0</v>
      </c>
      <c r="J83" s="161">
        <f t="shared" si="12"/>
        <v>0</v>
      </c>
      <c r="K83" s="161">
        <f t="shared" si="13"/>
        <v>0</v>
      </c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</row>
    <row r="84" spans="1:31" s="9" customFormat="1" ht="12.75" customHeight="1">
      <c r="A84" s="21">
        <v>404016</v>
      </c>
      <c r="B84" s="252" t="s">
        <v>977</v>
      </c>
      <c r="C84" s="201" t="s">
        <v>2</v>
      </c>
      <c r="D84" s="236">
        <v>50</v>
      </c>
      <c r="E84" s="2">
        <v>39</v>
      </c>
      <c r="F84" s="2">
        <f t="shared" si="17"/>
        <v>37.827352085354029</v>
      </c>
      <c r="G84" s="2">
        <f t="shared" si="18"/>
        <v>37.071101612459849</v>
      </c>
      <c r="H84" s="216"/>
      <c r="I84" s="217">
        <f t="shared" si="16"/>
        <v>0</v>
      </c>
      <c r="J84" s="161">
        <f t="shared" si="12"/>
        <v>0</v>
      </c>
      <c r="K84" s="161">
        <f t="shared" si="13"/>
        <v>0</v>
      </c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</row>
    <row r="85" spans="1:31" s="9" customFormat="1" ht="12.75" customHeight="1">
      <c r="A85" s="21">
        <v>404017</v>
      </c>
      <c r="B85" s="252" t="s">
        <v>978</v>
      </c>
      <c r="C85" s="201" t="s">
        <v>2</v>
      </c>
      <c r="D85" s="236">
        <v>50</v>
      </c>
      <c r="E85" s="2">
        <v>54.5</v>
      </c>
      <c r="F85" s="2">
        <f t="shared" si="17"/>
        <v>52.861299709020372</v>
      </c>
      <c r="G85" s="2">
        <f t="shared" si="18"/>
        <v>51.804488150745172</v>
      </c>
      <c r="H85" s="216"/>
      <c r="I85" s="217">
        <f t="shared" si="16"/>
        <v>0</v>
      </c>
      <c r="J85" s="161">
        <f t="shared" si="12"/>
        <v>0</v>
      </c>
      <c r="K85" s="161">
        <f t="shared" si="13"/>
        <v>0</v>
      </c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</row>
    <row r="86" spans="1:31" s="9" customFormat="1" ht="12.75" customHeight="1">
      <c r="A86" s="21">
        <v>404018</v>
      </c>
      <c r="B86" s="252" t="s">
        <v>979</v>
      </c>
      <c r="C86" s="201" t="s">
        <v>2</v>
      </c>
      <c r="D86" s="236">
        <v>100</v>
      </c>
      <c r="E86" s="2">
        <v>27</v>
      </c>
      <c r="F86" s="2">
        <f t="shared" si="17"/>
        <v>26.188166828322018</v>
      </c>
      <c r="G86" s="2">
        <f t="shared" si="18"/>
        <v>25.664608808626046</v>
      </c>
      <c r="H86" s="216"/>
      <c r="I86" s="217">
        <f t="shared" si="16"/>
        <v>0</v>
      </c>
      <c r="J86" s="161">
        <f t="shared" si="12"/>
        <v>0</v>
      </c>
      <c r="K86" s="161">
        <f t="shared" si="13"/>
        <v>0</v>
      </c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</row>
    <row r="87" spans="1:31" ht="12.75" customHeight="1">
      <c r="A87" s="21">
        <v>404019</v>
      </c>
      <c r="B87" s="252" t="s">
        <v>980</v>
      </c>
      <c r="C87" s="201" t="s">
        <v>2</v>
      </c>
      <c r="D87" s="236">
        <v>100</v>
      </c>
      <c r="E87" s="2">
        <v>32</v>
      </c>
      <c r="F87" s="2">
        <f t="shared" si="17"/>
        <v>31.037827352085358</v>
      </c>
      <c r="G87" s="2">
        <f t="shared" si="18"/>
        <v>30.417314143556801</v>
      </c>
      <c r="H87" s="216"/>
      <c r="I87" s="217">
        <f t="shared" si="16"/>
        <v>0</v>
      </c>
      <c r="J87" s="161">
        <f t="shared" si="12"/>
        <v>0</v>
      </c>
      <c r="K87" s="161">
        <f t="shared" si="13"/>
        <v>0</v>
      </c>
      <c r="L87" s="80"/>
      <c r="M87" s="80"/>
      <c r="N87" s="80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 s="9" customFormat="1" ht="12.75" customHeight="1">
      <c r="A88" s="21">
        <v>404020</v>
      </c>
      <c r="B88" s="252" t="s">
        <v>981</v>
      </c>
      <c r="C88" s="201" t="s">
        <v>2</v>
      </c>
      <c r="D88" s="236">
        <v>50</v>
      </c>
      <c r="E88" s="2">
        <v>42</v>
      </c>
      <c r="F88" s="2">
        <f t="shared" si="17"/>
        <v>40.737148399612032</v>
      </c>
      <c r="G88" s="2">
        <f t="shared" si="18"/>
        <v>39.922724813418299</v>
      </c>
      <c r="H88" s="216"/>
      <c r="I88" s="217">
        <f t="shared" si="16"/>
        <v>0</v>
      </c>
      <c r="J88" s="161">
        <f t="shared" si="12"/>
        <v>0</v>
      </c>
      <c r="K88" s="161">
        <f t="shared" si="13"/>
        <v>0</v>
      </c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</row>
    <row r="89" spans="1:31" s="9" customFormat="1" ht="12.75" customHeight="1">
      <c r="A89" s="21">
        <v>404021</v>
      </c>
      <c r="B89" s="252" t="s">
        <v>1012</v>
      </c>
      <c r="C89" s="201" t="s">
        <v>2</v>
      </c>
      <c r="D89" s="22">
        <v>50</v>
      </c>
      <c r="E89" s="2">
        <v>57.5</v>
      </c>
      <c r="F89" s="2">
        <f t="shared" si="17"/>
        <v>55.771096023278375</v>
      </c>
      <c r="G89" s="2">
        <f t="shared" si="18"/>
        <v>54.656111351703622</v>
      </c>
      <c r="H89" s="216"/>
      <c r="I89" s="217">
        <f t="shared" si="16"/>
        <v>0</v>
      </c>
      <c r="J89" s="161">
        <f t="shared" si="12"/>
        <v>0</v>
      </c>
      <c r="K89" s="161">
        <f t="shared" si="13"/>
        <v>0</v>
      </c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1:31" s="9" customFormat="1" ht="12.75" customHeight="1">
      <c r="A90" s="21">
        <v>404022</v>
      </c>
      <c r="B90" s="252" t="s">
        <v>982</v>
      </c>
      <c r="C90" s="201" t="s">
        <v>2</v>
      </c>
      <c r="D90" s="236">
        <v>100</v>
      </c>
      <c r="E90" s="2">
        <v>26</v>
      </c>
      <c r="F90" s="2">
        <f>E90/1.031</f>
        <v>25.218234723569353</v>
      </c>
      <c r="G90" s="2">
        <f>F90/1.0204</f>
        <v>24.714067741639898</v>
      </c>
      <c r="H90" s="216"/>
      <c r="I90" s="217">
        <f t="shared" si="16"/>
        <v>0</v>
      </c>
      <c r="J90" s="161">
        <f t="shared" si="12"/>
        <v>0</v>
      </c>
      <c r="K90" s="161">
        <f t="shared" si="13"/>
        <v>0</v>
      </c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1:31" s="9" customFormat="1" ht="12.75" customHeight="1">
      <c r="A91" s="21">
        <v>404023</v>
      </c>
      <c r="B91" s="252" t="s">
        <v>983</v>
      </c>
      <c r="C91" s="201" t="s">
        <v>2</v>
      </c>
      <c r="D91" s="236">
        <v>100</v>
      </c>
      <c r="E91" s="2">
        <v>32</v>
      </c>
      <c r="F91" s="2">
        <f>E91/1.031</f>
        <v>31.037827352085358</v>
      </c>
      <c r="G91" s="2">
        <f>F91/1.0204</f>
        <v>30.417314143556801</v>
      </c>
      <c r="H91" s="216"/>
      <c r="I91" s="217">
        <f t="shared" si="16"/>
        <v>0</v>
      </c>
      <c r="J91" s="161">
        <f t="shared" si="12"/>
        <v>0</v>
      </c>
      <c r="K91" s="161">
        <f t="shared" si="13"/>
        <v>0</v>
      </c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1:31" s="9" customFormat="1" ht="12.75" customHeight="1">
      <c r="A92" s="21">
        <v>404024</v>
      </c>
      <c r="B92" s="252" t="s">
        <v>984</v>
      </c>
      <c r="C92" s="201" t="s">
        <v>2</v>
      </c>
      <c r="D92" s="236">
        <v>50</v>
      </c>
      <c r="E92" s="2">
        <v>37.5</v>
      </c>
      <c r="F92" s="2">
        <f>E92/1.031</f>
        <v>36.372453928225028</v>
      </c>
      <c r="G92" s="2">
        <f>F92/1.0204</f>
        <v>35.645290011980627</v>
      </c>
      <c r="H92" s="216"/>
      <c r="I92" s="217">
        <f t="shared" si="16"/>
        <v>0</v>
      </c>
      <c r="J92" s="161">
        <f t="shared" si="12"/>
        <v>0</v>
      </c>
      <c r="K92" s="161">
        <f t="shared" si="13"/>
        <v>0</v>
      </c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1:31" s="9" customFormat="1" ht="12.75" customHeight="1">
      <c r="A93" s="21">
        <v>404025</v>
      </c>
      <c r="B93" s="252" t="s">
        <v>985</v>
      </c>
      <c r="C93" s="201" t="s">
        <v>2</v>
      </c>
      <c r="D93" s="22">
        <v>50</v>
      </c>
      <c r="E93" s="2">
        <v>54.5</v>
      </c>
      <c r="F93" s="2">
        <f>E93/1.031</f>
        <v>52.861299709020372</v>
      </c>
      <c r="G93" s="2">
        <f>F93/1.0204</f>
        <v>51.804488150745172</v>
      </c>
      <c r="H93" s="216"/>
      <c r="I93" s="217">
        <f t="shared" si="16"/>
        <v>0</v>
      </c>
      <c r="J93" s="161">
        <f t="shared" si="12"/>
        <v>0</v>
      </c>
      <c r="K93" s="161">
        <f t="shared" si="13"/>
        <v>0</v>
      </c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1:31" s="9" customFormat="1" ht="12.75" customHeight="1">
      <c r="A94" s="21">
        <v>404026</v>
      </c>
      <c r="B94" s="252" t="s">
        <v>528</v>
      </c>
      <c r="C94" s="201" t="s">
        <v>2</v>
      </c>
      <c r="D94" s="206">
        <v>5</v>
      </c>
      <c r="E94" s="235">
        <v>0</v>
      </c>
      <c r="F94" s="202">
        <f t="shared" si="17"/>
        <v>0</v>
      </c>
      <c r="G94" s="202">
        <f t="shared" si="18"/>
        <v>0</v>
      </c>
      <c r="H94" s="208"/>
      <c r="I94" s="210">
        <f t="shared" si="16"/>
        <v>0</v>
      </c>
      <c r="J94" s="161">
        <f t="shared" si="12"/>
        <v>0</v>
      </c>
      <c r="K94" s="161">
        <f t="shared" si="13"/>
        <v>0</v>
      </c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1:31" s="9" customFormat="1" ht="12.75" customHeight="1">
      <c r="A95" s="21">
        <v>404027</v>
      </c>
      <c r="B95" s="252" t="s">
        <v>484</v>
      </c>
      <c r="C95" s="201" t="s">
        <v>2</v>
      </c>
      <c r="D95" s="237">
        <v>5</v>
      </c>
      <c r="E95" s="235">
        <v>0</v>
      </c>
      <c r="F95" s="202">
        <f t="shared" si="17"/>
        <v>0</v>
      </c>
      <c r="G95" s="202">
        <f t="shared" si="18"/>
        <v>0</v>
      </c>
      <c r="H95" s="208"/>
      <c r="I95" s="210">
        <f t="shared" si="16"/>
        <v>0</v>
      </c>
      <c r="J95" s="161">
        <f t="shared" si="12"/>
        <v>0</v>
      </c>
      <c r="K95" s="161">
        <f t="shared" si="13"/>
        <v>0</v>
      </c>
      <c r="L95" s="45"/>
      <c r="M95" s="45"/>
      <c r="N95" s="45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1:31">
      <c r="A96" s="21">
        <v>404028</v>
      </c>
      <c r="B96" s="252" t="s">
        <v>650</v>
      </c>
      <c r="C96" s="201" t="s">
        <v>2</v>
      </c>
      <c r="D96" s="237">
        <v>20</v>
      </c>
      <c r="E96" s="366">
        <v>0</v>
      </c>
      <c r="F96" s="202">
        <f>E96/1.031</f>
        <v>0</v>
      </c>
      <c r="G96" s="202">
        <f>F96/1.0204</f>
        <v>0</v>
      </c>
      <c r="H96" s="208"/>
      <c r="I96" s="210">
        <f t="shared" si="16"/>
        <v>0</v>
      </c>
      <c r="J96" s="161">
        <f t="shared" si="12"/>
        <v>0</v>
      </c>
      <c r="K96" s="161">
        <f t="shared" si="13"/>
        <v>0</v>
      </c>
      <c r="L96" s="80"/>
      <c r="M96" s="80"/>
      <c r="N96" s="80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</row>
    <row r="97" spans="1:31">
      <c r="A97" s="21">
        <v>404029</v>
      </c>
      <c r="B97" s="252" t="s">
        <v>651</v>
      </c>
      <c r="C97" s="201" t="s">
        <v>2</v>
      </c>
      <c r="D97" s="237">
        <v>10</v>
      </c>
      <c r="E97" s="235">
        <v>5</v>
      </c>
      <c r="F97" s="202">
        <f>E97/1.031</f>
        <v>4.8496605237633368</v>
      </c>
      <c r="G97" s="202">
        <f>F97/1.0204</f>
        <v>4.7527053349307495</v>
      </c>
      <c r="H97" s="208"/>
      <c r="I97" s="210">
        <f t="shared" si="16"/>
        <v>0</v>
      </c>
      <c r="J97" s="161">
        <f t="shared" si="12"/>
        <v>0</v>
      </c>
      <c r="K97" s="161">
        <f t="shared" si="13"/>
        <v>0</v>
      </c>
      <c r="L97" s="80"/>
      <c r="M97" s="80"/>
      <c r="N97" s="80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</row>
    <row r="98" spans="1:31">
      <c r="A98" s="21">
        <v>404030</v>
      </c>
      <c r="B98" s="252" t="s">
        <v>652</v>
      </c>
      <c r="C98" s="201" t="s">
        <v>2</v>
      </c>
      <c r="D98" s="237">
        <v>15</v>
      </c>
      <c r="E98" s="366">
        <v>0</v>
      </c>
      <c r="F98" s="202">
        <f>E98/1.031</f>
        <v>0</v>
      </c>
      <c r="G98" s="202">
        <f>F98/1.0204</f>
        <v>0</v>
      </c>
      <c r="H98" s="208"/>
      <c r="I98" s="210">
        <f t="shared" si="16"/>
        <v>0</v>
      </c>
      <c r="J98" s="161">
        <f t="shared" si="12"/>
        <v>0</v>
      </c>
      <c r="K98" s="161">
        <f t="shared" si="13"/>
        <v>0</v>
      </c>
      <c r="L98" s="80"/>
      <c r="M98" s="80"/>
      <c r="N98" s="80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</row>
    <row r="99" spans="1:31">
      <c r="A99" s="21">
        <v>404031</v>
      </c>
      <c r="B99" s="252" t="s">
        <v>653</v>
      </c>
      <c r="C99" s="201" t="s">
        <v>2</v>
      </c>
      <c r="D99" s="237">
        <v>10</v>
      </c>
      <c r="E99" s="235">
        <v>0</v>
      </c>
      <c r="F99" s="202">
        <f>E99/1.031</f>
        <v>0</v>
      </c>
      <c r="G99" s="202">
        <f>F99/1.0204</f>
        <v>0</v>
      </c>
      <c r="H99" s="208"/>
      <c r="I99" s="210">
        <f t="shared" si="16"/>
        <v>0</v>
      </c>
      <c r="J99" s="161">
        <f t="shared" si="12"/>
        <v>0</v>
      </c>
      <c r="K99" s="161">
        <f t="shared" si="13"/>
        <v>0</v>
      </c>
      <c r="L99" s="80"/>
      <c r="M99" s="80"/>
      <c r="N99" s="80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</row>
    <row r="100" spans="1:31">
      <c r="A100" s="21">
        <v>404032</v>
      </c>
      <c r="B100" s="252" t="s">
        <v>80</v>
      </c>
      <c r="C100" s="201" t="s">
        <v>2</v>
      </c>
      <c r="D100" s="237">
        <v>50</v>
      </c>
      <c r="E100" s="366">
        <v>23</v>
      </c>
      <c r="F100" s="202">
        <f t="shared" si="17"/>
        <v>22.30843840931135</v>
      </c>
      <c r="G100" s="202">
        <f t="shared" si="18"/>
        <v>21.862444540681448</v>
      </c>
      <c r="H100" s="211"/>
      <c r="I100" s="210">
        <f t="shared" si="16"/>
        <v>0</v>
      </c>
      <c r="J100" s="161">
        <f t="shared" si="12"/>
        <v>0</v>
      </c>
      <c r="K100" s="161">
        <f t="shared" si="13"/>
        <v>0</v>
      </c>
      <c r="L100" s="80"/>
      <c r="M100" s="80"/>
      <c r="N100" s="80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</row>
    <row r="101" spans="1:31">
      <c r="A101" s="21">
        <v>404033</v>
      </c>
      <c r="B101" s="252" t="s">
        <v>110</v>
      </c>
      <c r="C101" s="201" t="s">
        <v>2</v>
      </c>
      <c r="D101" s="237">
        <v>50</v>
      </c>
      <c r="E101" s="366">
        <v>22</v>
      </c>
      <c r="F101" s="202">
        <f t="shared" si="17"/>
        <v>21.338506304558681</v>
      </c>
      <c r="G101" s="202">
        <f t="shared" si="18"/>
        <v>20.911903473695297</v>
      </c>
      <c r="H101" s="208"/>
      <c r="I101" s="210">
        <f t="shared" si="16"/>
        <v>0</v>
      </c>
      <c r="J101" s="161">
        <f t="shared" si="12"/>
        <v>0</v>
      </c>
      <c r="K101" s="161">
        <f t="shared" si="13"/>
        <v>0</v>
      </c>
      <c r="L101" s="80"/>
      <c r="M101" s="80"/>
      <c r="N101" s="80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</row>
    <row r="102" spans="1:31">
      <c r="A102" s="21">
        <v>404034</v>
      </c>
      <c r="B102" s="252" t="s">
        <v>111</v>
      </c>
      <c r="C102" s="201" t="s">
        <v>2</v>
      </c>
      <c r="D102" s="237">
        <v>50</v>
      </c>
      <c r="E102" s="366">
        <v>23</v>
      </c>
      <c r="F102" s="202">
        <f t="shared" si="17"/>
        <v>22.30843840931135</v>
      </c>
      <c r="G102" s="202">
        <f t="shared" si="18"/>
        <v>21.862444540681448</v>
      </c>
      <c r="H102" s="208"/>
      <c r="I102" s="210">
        <f t="shared" si="16"/>
        <v>0</v>
      </c>
      <c r="J102" s="161">
        <f t="shared" si="12"/>
        <v>0</v>
      </c>
      <c r="K102" s="161">
        <f t="shared" si="13"/>
        <v>0</v>
      </c>
      <c r="L102" s="80"/>
      <c r="M102" s="80"/>
      <c r="N102" s="80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</row>
    <row r="103" spans="1:31" ht="13.5" thickBot="1">
      <c r="A103" s="21">
        <v>404035</v>
      </c>
      <c r="B103" s="252" t="s">
        <v>721</v>
      </c>
      <c r="C103" s="201" t="s">
        <v>2</v>
      </c>
      <c r="D103" s="237">
        <v>25</v>
      </c>
      <c r="E103" s="366">
        <v>0</v>
      </c>
      <c r="F103" s="202">
        <f>E103/1.031</f>
        <v>0</v>
      </c>
      <c r="G103" s="202">
        <f>F103/1.0204</f>
        <v>0</v>
      </c>
      <c r="H103" s="211"/>
      <c r="I103" s="210">
        <f t="shared" si="16"/>
        <v>0</v>
      </c>
      <c r="J103" s="161">
        <f t="shared" si="12"/>
        <v>0</v>
      </c>
      <c r="K103" s="161">
        <f t="shared" si="13"/>
        <v>0</v>
      </c>
      <c r="L103" s="80"/>
      <c r="M103" s="80"/>
      <c r="N103" s="80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</row>
    <row r="104" spans="1:31" ht="24" thickBot="1">
      <c r="A104" s="45"/>
      <c r="B104" s="45"/>
      <c r="C104" s="45"/>
      <c r="D104" s="45"/>
      <c r="E104" s="45"/>
      <c r="F104" s="45"/>
      <c r="G104" s="45"/>
      <c r="H104" s="12" t="s">
        <v>95</v>
      </c>
      <c r="I104" s="13">
        <f>SUM(I12:I103)</f>
        <v>0</v>
      </c>
      <c r="J104" s="13">
        <f>SUM(J12:J103)</f>
        <v>0</v>
      </c>
      <c r="K104" s="18">
        <f>SUM(K12:K103)</f>
        <v>0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</row>
    <row r="105" spans="1:3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</row>
    <row r="106" spans="1:3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</row>
    <row r="107" spans="1:3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</row>
    <row r="108" spans="1:3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1:3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3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</row>
    <row r="111" spans="1:3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</row>
    <row r="112" spans="1:3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</row>
    <row r="113" spans="1:3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</row>
    <row r="114" spans="1:3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</row>
    <row r="115" spans="1:3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</row>
    <row r="116" spans="1:3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</row>
    <row r="117" spans="1:3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</row>
    <row r="118" spans="1:3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</row>
    <row r="119" spans="1:3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</row>
    <row r="120" spans="1:3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</row>
    <row r="121" spans="1:3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</row>
    <row r="122" spans="1:3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</row>
    <row r="123" spans="1:3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</row>
    <row r="124" spans="1:3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</row>
    <row r="125" spans="1:3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</row>
    <row r="126" spans="1:3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</row>
    <row r="127" spans="1:3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</row>
    <row r="128" spans="1:3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</row>
    <row r="129" spans="1:3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</row>
    <row r="130" spans="1:3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</row>
    <row r="131" spans="1:3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</row>
    <row r="132" spans="1:3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</row>
    <row r="133" spans="1:3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</row>
    <row r="134" spans="1:3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</row>
    <row r="135" spans="1:3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</row>
    <row r="136" spans="1:3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</row>
    <row r="137" spans="1:3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</row>
    <row r="138" spans="1:3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</row>
    <row r="139" spans="1:3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</row>
    <row r="140" spans="1:3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</row>
    <row r="141" spans="1:3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</row>
    <row r="142" spans="1:3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</row>
    <row r="143" spans="1:3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</row>
    <row r="144" spans="1:3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</row>
    <row r="145" spans="1:3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</row>
    <row r="146" spans="1:3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</row>
    <row r="147" spans="1:3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</row>
    <row r="148" spans="1:3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</row>
    <row r="149" spans="1:3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</row>
    <row r="150" spans="1:3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</row>
    <row r="151" spans="1:3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</row>
    <row r="152" spans="1:3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</row>
    <row r="153" spans="1:3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</row>
    <row r="154" spans="1:3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</row>
    <row r="155" spans="1:3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</row>
    <row r="156" spans="1:3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</row>
    <row r="157" spans="1:3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</row>
    <row r="158" spans="1:3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</row>
    <row r="159" spans="1:3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</row>
    <row r="160" spans="1:3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</row>
  </sheetData>
  <mergeCells count="28">
    <mergeCell ref="A17:G17"/>
    <mergeCell ref="A22:G22"/>
    <mergeCell ref="A28:G28"/>
    <mergeCell ref="A1:G1"/>
    <mergeCell ref="H1:K1"/>
    <mergeCell ref="H2:K6"/>
    <mergeCell ref="H7:K7"/>
    <mergeCell ref="A9:A10"/>
    <mergeCell ref="B9:B10"/>
    <mergeCell ref="A2:G2"/>
    <mergeCell ref="A3:G3"/>
    <mergeCell ref="A4:D4"/>
    <mergeCell ref="A32:G32"/>
    <mergeCell ref="A64:G64"/>
    <mergeCell ref="A55:G55"/>
    <mergeCell ref="A68:G68"/>
    <mergeCell ref="A5:D5"/>
    <mergeCell ref="A6:D6"/>
    <mergeCell ref="A7:G7"/>
    <mergeCell ref="A16:G16"/>
    <mergeCell ref="A11:G11"/>
    <mergeCell ref="D9:D10"/>
    <mergeCell ref="A49:G49"/>
    <mergeCell ref="A52:G52"/>
    <mergeCell ref="A35:G35"/>
    <mergeCell ref="A36:G36"/>
    <mergeCell ref="A40:G40"/>
    <mergeCell ref="A46:G46"/>
  </mergeCells>
  <hyperlinks>
    <hyperlink ref="B12" r:id="rId1"/>
    <hyperlink ref="B14" r:id="rId2"/>
    <hyperlink ref="A16:G16" r:id="rId3" display="Слесарно-столярный инструмент"/>
    <hyperlink ref="A35:G35" r:id="rId4" display="Строительный инструмент "/>
    <hyperlink ref="H7" r:id="rId5"/>
    <hyperlink ref="B72" r:id="rId6" display="Грабли 4-х зубчитые б/ч"/>
    <hyperlink ref="B77" r:id="rId7"/>
    <hyperlink ref="B78" r:id="rId8"/>
    <hyperlink ref="B73" r:id="rId9"/>
    <hyperlink ref="B74" r:id="rId10"/>
    <hyperlink ref="B75" r:id="rId11"/>
    <hyperlink ref="B70" r:id="rId12"/>
    <hyperlink ref="B95" r:id="rId13"/>
    <hyperlink ref="B94" r:id="rId14"/>
    <hyperlink ref="B15" r:id="rId15"/>
    <hyperlink ref="B37" r:id="rId16"/>
    <hyperlink ref="B38" r:id="rId17"/>
    <hyperlink ref="B39" r:id="rId18"/>
    <hyperlink ref="B65" r:id="rId19"/>
    <hyperlink ref="B66" r:id="rId20"/>
    <hyperlink ref="B67" r:id="rId21"/>
    <hyperlink ref="B50" r:id="rId22"/>
    <hyperlink ref="B51" r:id="rId23"/>
    <hyperlink ref="B81" r:id="rId24"/>
    <hyperlink ref="B82" r:id="rId25"/>
    <hyperlink ref="B83" r:id="rId26"/>
    <hyperlink ref="B84" r:id="rId27"/>
    <hyperlink ref="B85" r:id="rId28"/>
    <hyperlink ref="B86" r:id="rId29"/>
    <hyperlink ref="B87" r:id="rId30"/>
    <hyperlink ref="B88" r:id="rId31"/>
    <hyperlink ref="B89" r:id="rId32"/>
    <hyperlink ref="B90" r:id="rId33"/>
    <hyperlink ref="B91" r:id="rId34"/>
    <hyperlink ref="B92" r:id="rId35"/>
    <hyperlink ref="B93" r:id="rId36"/>
    <hyperlink ref="B100" r:id="rId37"/>
    <hyperlink ref="B102" r:id="rId38"/>
    <hyperlink ref="B101" r:id="rId39"/>
    <hyperlink ref="B69" r:id="rId40"/>
    <hyperlink ref="B76" r:id="rId41"/>
    <hyperlink ref="B79" r:id="rId42"/>
    <hyperlink ref="B80" r:id="rId43"/>
    <hyperlink ref="B99" r:id="rId44"/>
    <hyperlink ref="B96" r:id="rId45"/>
    <hyperlink ref="B98" r:id="rId46"/>
    <hyperlink ref="B97" r:id="rId47"/>
    <hyperlink ref="B103" r:id="rId48"/>
    <hyperlink ref="A11:G11" r:id="rId49" display="Снегоуборочный инвентарь"/>
    <hyperlink ref="B13" r:id="rId50"/>
    <hyperlink ref="A36:G36" r:id="rId51" display="Блоки строительные"/>
    <hyperlink ref="A40:G40" r:id="rId52" display="Гвоздодеры"/>
    <hyperlink ref="A46:G46" r:id="rId53" display="Клещи"/>
    <hyperlink ref="A49:G49" r:id="rId54" display="Ломы"/>
    <hyperlink ref="A52:G52" r:id="rId55" display="Лопаты"/>
    <hyperlink ref="A55:G55" r:id="rId56" display="Строительные скобы"/>
    <hyperlink ref="B58" r:id="rId57"/>
    <hyperlink ref="B59" r:id="rId58"/>
    <hyperlink ref="B60" r:id="rId59"/>
    <hyperlink ref="B61" r:id="rId60"/>
    <hyperlink ref="B62" r:id="rId61"/>
    <hyperlink ref="B63" r:id="rId62"/>
    <hyperlink ref="B56" r:id="rId63"/>
    <hyperlink ref="B57" r:id="rId64"/>
  </hyperlinks>
  <pageMargins left="0.49" right="0.16" top="0.28999999999999998" bottom="0.36" header="0.2" footer="0.48"/>
  <pageSetup paperSize="9" orientation="portrait" r:id="rId65"/>
  <drawing r:id="rId66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AC61"/>
  <sheetViews>
    <sheetView workbookViewId="0">
      <selection activeCell="K11" sqref="K11"/>
    </sheetView>
  </sheetViews>
  <sheetFormatPr defaultRowHeight="12.75"/>
  <cols>
    <col min="1" max="1" width="14.7109375" customWidth="1"/>
    <col min="2" max="2" width="11.5703125" customWidth="1"/>
    <col min="7" max="7" width="6.5703125" customWidth="1"/>
    <col min="8" max="8" width="10.28515625" customWidth="1"/>
    <col min="9" max="9" width="10.5703125" customWidth="1"/>
    <col min="10" max="10" width="10.28515625" customWidth="1"/>
    <col min="11" max="11" width="11.7109375" customWidth="1"/>
    <col min="12" max="12" width="18.42578125" customWidth="1"/>
    <col min="13" max="14" width="17.7109375" customWidth="1"/>
    <col min="16" max="18" width="10" bestFit="1" customWidth="1"/>
  </cols>
  <sheetData>
    <row r="1" spans="1:29" ht="71.25" customHeight="1">
      <c r="A1" s="490"/>
      <c r="B1" s="490"/>
      <c r="C1" s="490"/>
      <c r="D1" s="490"/>
      <c r="E1" s="490"/>
      <c r="F1" s="490"/>
      <c r="G1" s="490"/>
      <c r="H1" s="490"/>
      <c r="I1" s="490"/>
      <c r="J1" s="490"/>
      <c r="K1" s="482" t="s">
        <v>99</v>
      </c>
      <c r="L1" s="483"/>
      <c r="M1" s="483"/>
      <c r="N1" s="483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5.75" customHeight="1">
      <c r="A2" s="489" t="s">
        <v>47</v>
      </c>
      <c r="B2" s="489"/>
      <c r="C2" s="489"/>
      <c r="D2" s="489"/>
      <c r="E2" s="489"/>
      <c r="F2" s="489"/>
      <c r="G2" s="489"/>
      <c r="H2" s="489"/>
      <c r="I2" s="489"/>
      <c r="J2" s="488"/>
      <c r="K2" s="491" t="s">
        <v>518</v>
      </c>
      <c r="L2" s="491"/>
      <c r="M2" s="491"/>
      <c r="N2" s="491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pans="1:29" ht="12.75" customHeight="1">
      <c r="A3" s="568" t="s">
        <v>48</v>
      </c>
      <c r="B3" s="568"/>
      <c r="C3" s="569"/>
      <c r="D3" s="569"/>
      <c r="E3" s="569"/>
      <c r="F3" s="569"/>
      <c r="G3" s="569"/>
      <c r="H3" s="569"/>
      <c r="I3" s="569"/>
      <c r="J3" s="569"/>
      <c r="K3" s="491"/>
      <c r="L3" s="491"/>
      <c r="M3" s="491"/>
      <c r="N3" s="491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</row>
    <row r="4" spans="1:29" ht="21.75" customHeight="1">
      <c r="A4" s="105"/>
      <c r="B4" s="105"/>
      <c r="C4" s="106" t="s">
        <v>62</v>
      </c>
      <c r="D4" s="106"/>
      <c r="E4" s="106"/>
      <c r="F4" s="106"/>
      <c r="G4" s="107"/>
      <c r="H4" s="108"/>
      <c r="I4" s="108"/>
      <c r="J4" s="109"/>
      <c r="K4" s="491"/>
      <c r="L4" s="491"/>
      <c r="M4" s="491"/>
      <c r="N4" s="491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</row>
    <row r="5" spans="1:29" ht="15">
      <c r="A5" s="105"/>
      <c r="B5" s="105"/>
      <c r="C5" s="106" t="s">
        <v>63</v>
      </c>
      <c r="D5" s="106"/>
      <c r="E5" s="106"/>
      <c r="F5" s="106"/>
      <c r="G5" s="107"/>
      <c r="H5" s="563" t="s">
        <v>215</v>
      </c>
      <c r="I5" s="564"/>
      <c r="J5" s="564"/>
      <c r="K5" s="491"/>
      <c r="L5" s="491"/>
      <c r="M5" s="491"/>
      <c r="N5" s="491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ht="15">
      <c r="A6" s="105"/>
      <c r="B6" s="105"/>
      <c r="C6" s="106" t="s">
        <v>64</v>
      </c>
      <c r="D6" s="106"/>
      <c r="E6" s="106"/>
      <c r="F6" s="106"/>
      <c r="G6" s="107"/>
      <c r="H6" s="108"/>
      <c r="I6" s="108"/>
      <c r="J6" s="109"/>
      <c r="K6" s="491"/>
      <c r="L6" s="491"/>
      <c r="M6" s="491"/>
      <c r="N6" s="491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ht="26.25" thickBot="1">
      <c r="A7" s="486" t="s">
        <v>1887</v>
      </c>
      <c r="B7" s="486"/>
      <c r="C7" s="487"/>
      <c r="D7" s="487"/>
      <c r="E7" s="487"/>
      <c r="F7" s="487"/>
      <c r="G7" s="487"/>
      <c r="H7" s="488"/>
      <c r="I7" s="488"/>
      <c r="J7" s="488"/>
      <c r="K7" s="561" t="s">
        <v>517</v>
      </c>
      <c r="L7" s="562"/>
      <c r="M7" s="562"/>
      <c r="N7" s="562"/>
      <c r="O7" s="45"/>
      <c r="P7" s="177"/>
      <c r="Q7" s="177"/>
      <c r="R7" s="177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</row>
    <row r="8" spans="1:29" ht="24" thickBo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2" t="s">
        <v>95</v>
      </c>
      <c r="L8" s="101">
        <f>P8+Сантехника!Q8+Инстументы!M8+'Замки  '!P8+Хозяйств!P8+Фурнит!P8</f>
        <v>0</v>
      </c>
      <c r="M8" s="13">
        <f>IF(L8&gt;=30000,Q8+Фурнит!Q8++Хозяйств!Q8+'Замки  '!Q8+Инстументы!N8+Сантехника!R8,0)</f>
        <v>0</v>
      </c>
      <c r="N8" s="18">
        <f>IF(L8&gt;=100000,R8+Хозяйств!R8+'Замки  '!R8+Инстументы!O8+Сантехника!S8+Фурнит!R8,0)</f>
        <v>0</v>
      </c>
      <c r="O8" s="45"/>
      <c r="P8" s="178">
        <f>L29</f>
        <v>0</v>
      </c>
      <c r="Q8" s="178">
        <f>M29</f>
        <v>0</v>
      </c>
      <c r="R8" s="178">
        <f>N29</f>
        <v>0</v>
      </c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</row>
    <row r="9" spans="1:29">
      <c r="A9" s="570" t="s">
        <v>49</v>
      </c>
      <c r="B9" s="570" t="s">
        <v>825</v>
      </c>
      <c r="C9" s="572" t="s">
        <v>0</v>
      </c>
      <c r="D9" s="573"/>
      <c r="E9" s="573"/>
      <c r="F9" s="574"/>
      <c r="G9" s="559" t="s">
        <v>51</v>
      </c>
      <c r="H9" s="37" t="s">
        <v>12</v>
      </c>
      <c r="I9" s="39" t="s">
        <v>12</v>
      </c>
      <c r="J9" s="39" t="s">
        <v>12</v>
      </c>
      <c r="K9" s="29" t="s">
        <v>94</v>
      </c>
      <c r="L9" s="24" t="s">
        <v>96</v>
      </c>
      <c r="M9" s="25" t="s">
        <v>97</v>
      </c>
      <c r="N9" s="26" t="s">
        <v>98</v>
      </c>
      <c r="O9" s="45"/>
      <c r="P9" s="177"/>
      <c r="Q9" s="177"/>
      <c r="R9" s="177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</row>
    <row r="10" spans="1:29" ht="17.25" customHeight="1" thickBot="1">
      <c r="A10" s="571"/>
      <c r="B10" s="511"/>
      <c r="C10" s="575"/>
      <c r="D10" s="576"/>
      <c r="E10" s="576"/>
      <c r="F10" s="577"/>
      <c r="G10" s="560"/>
      <c r="H10" s="38" t="s">
        <v>1</v>
      </c>
      <c r="I10" s="40" t="s">
        <v>213</v>
      </c>
      <c r="J10" s="40" t="s">
        <v>103</v>
      </c>
      <c r="K10" s="33" t="s">
        <v>2</v>
      </c>
      <c r="L10" s="34" t="s">
        <v>100</v>
      </c>
      <c r="M10" s="31" t="s">
        <v>213</v>
      </c>
      <c r="N10" s="32" t="s">
        <v>103</v>
      </c>
      <c r="O10" s="45"/>
      <c r="P10" s="177"/>
      <c r="Q10" s="177"/>
      <c r="R10" s="177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</row>
    <row r="11" spans="1:29" ht="63" customHeight="1" thickBot="1">
      <c r="A11" s="30"/>
      <c r="B11" s="184">
        <v>501001</v>
      </c>
      <c r="C11" s="565" t="s">
        <v>1305</v>
      </c>
      <c r="D11" s="566"/>
      <c r="E11" s="566"/>
      <c r="F11" s="567"/>
      <c r="G11" s="36">
        <v>4</v>
      </c>
      <c r="H11" s="261">
        <v>0</v>
      </c>
      <c r="I11" s="261">
        <f t="shared" ref="I11:J17" si="0">H11/104*100</f>
        <v>0</v>
      </c>
      <c r="J11" s="186">
        <f t="shared" si="0"/>
        <v>0</v>
      </c>
      <c r="K11" s="42"/>
      <c r="L11" s="41">
        <f>H11*K11</f>
        <v>0</v>
      </c>
      <c r="M11" s="100">
        <f>IF($L$8&gt;=30000,I11*K11,0)</f>
        <v>0</v>
      </c>
      <c r="N11" s="100">
        <f t="shared" ref="N11:N16" si="1">IF($L$8&gt;=100000,J11*K11,0)</f>
        <v>0</v>
      </c>
      <c r="O11" s="45"/>
      <c r="P11" s="177"/>
      <c r="Q11" s="177"/>
      <c r="R11" s="177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</row>
    <row r="12" spans="1:29" ht="72.75" customHeight="1" thickBot="1">
      <c r="A12" s="30"/>
      <c r="B12" s="184">
        <v>501002</v>
      </c>
      <c r="C12" s="565" t="s">
        <v>1296</v>
      </c>
      <c r="D12" s="566"/>
      <c r="E12" s="566"/>
      <c r="F12" s="567"/>
      <c r="G12" s="36">
        <v>2</v>
      </c>
      <c r="H12" s="186">
        <v>580</v>
      </c>
      <c r="I12" s="186">
        <f t="shared" si="0"/>
        <v>557.69230769230762</v>
      </c>
      <c r="J12" s="186">
        <f t="shared" si="0"/>
        <v>536.24260355029583</v>
      </c>
      <c r="K12" s="42"/>
      <c r="L12" s="41">
        <f>H12*K12</f>
        <v>0</v>
      </c>
      <c r="M12" s="100">
        <f>IF($L$8&gt;=30000,I12*K12,0)</f>
        <v>0</v>
      </c>
      <c r="N12" s="100">
        <f t="shared" si="1"/>
        <v>0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29" ht="66.75" customHeight="1" thickBot="1">
      <c r="A13" s="30"/>
      <c r="B13" s="184">
        <v>501003</v>
      </c>
      <c r="C13" s="556" t="s">
        <v>1297</v>
      </c>
      <c r="D13" s="557"/>
      <c r="E13" s="557"/>
      <c r="F13" s="558"/>
      <c r="G13" s="36">
        <v>2</v>
      </c>
      <c r="H13" s="186">
        <v>0</v>
      </c>
      <c r="I13" s="186">
        <f t="shared" si="0"/>
        <v>0</v>
      </c>
      <c r="J13" s="186">
        <f t="shared" si="0"/>
        <v>0</v>
      </c>
      <c r="K13" s="42"/>
      <c r="L13" s="41">
        <f>H13*K13</f>
        <v>0</v>
      </c>
      <c r="M13" s="100">
        <f>IF($L$8&gt;=30000,I13*K13,0)</f>
        <v>0</v>
      </c>
      <c r="N13" s="100">
        <f t="shared" si="1"/>
        <v>0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</row>
    <row r="14" spans="1:29" ht="69.75" customHeight="1" thickBot="1">
      <c r="A14" s="30"/>
      <c r="B14" s="184">
        <v>501004</v>
      </c>
      <c r="C14" s="565" t="s">
        <v>1298</v>
      </c>
      <c r="D14" s="566"/>
      <c r="E14" s="566"/>
      <c r="F14" s="567"/>
      <c r="G14" s="36">
        <v>4</v>
      </c>
      <c r="H14" s="186">
        <v>0</v>
      </c>
      <c r="I14" s="186">
        <f t="shared" si="0"/>
        <v>0</v>
      </c>
      <c r="J14" s="186">
        <f t="shared" si="0"/>
        <v>0</v>
      </c>
      <c r="K14" s="42"/>
      <c r="L14" s="41">
        <f t="shared" ref="L14:L27" si="2">H14*K14</f>
        <v>0</v>
      </c>
      <c r="M14" s="100">
        <f t="shared" ref="M14:M27" si="3">IF($L$8&gt;=30000,I14*K14,0)</f>
        <v>0</v>
      </c>
      <c r="N14" s="100">
        <f t="shared" si="1"/>
        <v>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29" ht="66" customHeight="1" thickBot="1">
      <c r="A15" s="30"/>
      <c r="B15" s="184">
        <v>501005</v>
      </c>
      <c r="C15" s="556" t="s">
        <v>1299</v>
      </c>
      <c r="D15" s="557"/>
      <c r="E15" s="557"/>
      <c r="F15" s="558"/>
      <c r="G15" s="36">
        <v>5</v>
      </c>
      <c r="H15" s="186">
        <v>0</v>
      </c>
      <c r="I15" s="186">
        <f t="shared" si="0"/>
        <v>0</v>
      </c>
      <c r="J15" s="186">
        <f t="shared" si="0"/>
        <v>0</v>
      </c>
      <c r="K15" s="42"/>
      <c r="L15" s="41">
        <f t="shared" si="2"/>
        <v>0</v>
      </c>
      <c r="M15" s="100">
        <f t="shared" si="3"/>
        <v>0</v>
      </c>
      <c r="N15" s="100">
        <f t="shared" si="1"/>
        <v>0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1:29" ht="63" customHeight="1" thickBot="1">
      <c r="A16" s="30"/>
      <c r="B16" s="184">
        <v>501006</v>
      </c>
      <c r="C16" s="565" t="s">
        <v>1300</v>
      </c>
      <c r="D16" s="566"/>
      <c r="E16" s="566"/>
      <c r="F16" s="567"/>
      <c r="G16" s="36">
        <v>2</v>
      </c>
      <c r="H16" s="186">
        <v>0</v>
      </c>
      <c r="I16" s="186">
        <f t="shared" si="0"/>
        <v>0</v>
      </c>
      <c r="J16" s="186">
        <f t="shared" si="0"/>
        <v>0</v>
      </c>
      <c r="K16" s="42"/>
      <c r="L16" s="41">
        <f t="shared" si="2"/>
        <v>0</v>
      </c>
      <c r="M16" s="100">
        <f t="shared" si="3"/>
        <v>0</v>
      </c>
      <c r="N16" s="100">
        <f t="shared" si="1"/>
        <v>0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29" ht="72" customHeight="1" thickBot="1">
      <c r="A17" s="30"/>
      <c r="B17" s="184">
        <v>501007</v>
      </c>
      <c r="C17" s="565" t="s">
        <v>1291</v>
      </c>
      <c r="D17" s="566"/>
      <c r="E17" s="566"/>
      <c r="F17" s="567"/>
      <c r="G17" s="36">
        <v>1</v>
      </c>
      <c r="H17" s="186">
        <v>0</v>
      </c>
      <c r="I17" s="186">
        <f t="shared" ref="I17:I23" si="4">H17/104*100</f>
        <v>0</v>
      </c>
      <c r="J17" s="186">
        <f t="shared" si="0"/>
        <v>0</v>
      </c>
      <c r="K17" s="42"/>
      <c r="L17" s="41">
        <f t="shared" si="2"/>
        <v>0</v>
      </c>
      <c r="M17" s="100">
        <f t="shared" si="3"/>
        <v>0</v>
      </c>
      <c r="N17" s="100">
        <f t="shared" ref="N17:N27" si="5">IF($L$8&gt;=100000,J17*K17,0)</f>
        <v>0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ht="72" customHeight="1" thickBot="1">
      <c r="A18" s="30"/>
      <c r="B18" s="184">
        <v>501017</v>
      </c>
      <c r="C18" s="556" t="s">
        <v>1292</v>
      </c>
      <c r="D18" s="557"/>
      <c r="E18" s="557"/>
      <c r="F18" s="558"/>
      <c r="G18" s="36">
        <v>1</v>
      </c>
      <c r="H18" s="186">
        <v>0</v>
      </c>
      <c r="I18" s="186">
        <f t="shared" si="4"/>
        <v>0</v>
      </c>
      <c r="J18" s="186">
        <f t="shared" ref="J18:J23" si="6">I18/104*100</f>
        <v>0</v>
      </c>
      <c r="K18" s="42"/>
      <c r="L18" s="41">
        <f>H18*K18</f>
        <v>0</v>
      </c>
      <c r="M18" s="100">
        <f>IF($L$8&gt;=30000,I18*K18,0)</f>
        <v>0</v>
      </c>
      <c r="N18" s="100">
        <f>IF($L$8&gt;=100000,J18*K18,0)</f>
        <v>0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ht="72" customHeight="1" thickBot="1">
      <c r="A19" s="30"/>
      <c r="B19" s="184">
        <v>501018</v>
      </c>
      <c r="C19" s="556" t="s">
        <v>1293</v>
      </c>
      <c r="D19" s="557"/>
      <c r="E19" s="557"/>
      <c r="F19" s="558"/>
      <c r="G19" s="36">
        <v>1</v>
      </c>
      <c r="H19" s="186">
        <v>0</v>
      </c>
      <c r="I19" s="186">
        <f t="shared" si="4"/>
        <v>0</v>
      </c>
      <c r="J19" s="186">
        <f t="shared" si="6"/>
        <v>0</v>
      </c>
      <c r="K19" s="42"/>
      <c r="L19" s="41">
        <f>H19*K19</f>
        <v>0</v>
      </c>
      <c r="M19" s="100">
        <f>IF($L$8&gt;=30000,I19*K19,0)</f>
        <v>0</v>
      </c>
      <c r="N19" s="100">
        <f>IF($L$8&gt;=100000,J19*K19,0)</f>
        <v>0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</row>
    <row r="20" spans="1:29" ht="75.75" customHeight="1" thickBot="1">
      <c r="A20" s="30"/>
      <c r="B20" s="184">
        <v>501008</v>
      </c>
      <c r="C20" s="565" t="s">
        <v>1301</v>
      </c>
      <c r="D20" s="566"/>
      <c r="E20" s="566"/>
      <c r="F20" s="567"/>
      <c r="G20" s="36">
        <v>4</v>
      </c>
      <c r="H20" s="186">
        <v>0</v>
      </c>
      <c r="I20" s="186">
        <f t="shared" si="4"/>
        <v>0</v>
      </c>
      <c r="J20" s="186">
        <f t="shared" si="6"/>
        <v>0</v>
      </c>
      <c r="K20" s="42"/>
      <c r="L20" s="41">
        <f t="shared" si="2"/>
        <v>0</v>
      </c>
      <c r="M20" s="100">
        <f t="shared" si="3"/>
        <v>0</v>
      </c>
      <c r="N20" s="100">
        <f t="shared" si="5"/>
        <v>0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</row>
    <row r="21" spans="1:29" ht="65.25" customHeight="1" thickBot="1">
      <c r="A21" s="14"/>
      <c r="B21" s="184">
        <v>501009</v>
      </c>
      <c r="C21" s="565" t="s">
        <v>1302</v>
      </c>
      <c r="D21" s="566"/>
      <c r="E21" s="566"/>
      <c r="F21" s="567"/>
      <c r="G21" s="36">
        <v>4</v>
      </c>
      <c r="H21" s="186">
        <v>0</v>
      </c>
      <c r="I21" s="186">
        <f t="shared" si="4"/>
        <v>0</v>
      </c>
      <c r="J21" s="186">
        <f t="shared" si="6"/>
        <v>0</v>
      </c>
      <c r="K21" s="42"/>
      <c r="L21" s="41">
        <f t="shared" si="2"/>
        <v>0</v>
      </c>
      <c r="M21" s="100">
        <f t="shared" si="3"/>
        <v>0</v>
      </c>
      <c r="N21" s="100">
        <f t="shared" si="5"/>
        <v>0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</row>
    <row r="22" spans="1:29" s="1" customFormat="1" ht="65.25" customHeight="1" thickBot="1">
      <c r="A22" s="14"/>
      <c r="B22" s="184">
        <v>501010</v>
      </c>
      <c r="C22" s="556" t="s">
        <v>1303</v>
      </c>
      <c r="D22" s="557"/>
      <c r="E22" s="557"/>
      <c r="F22" s="558"/>
      <c r="G22" s="36">
        <v>1</v>
      </c>
      <c r="H22" s="187">
        <v>0</v>
      </c>
      <c r="I22" s="186">
        <f t="shared" si="4"/>
        <v>0</v>
      </c>
      <c r="J22" s="186">
        <f t="shared" si="6"/>
        <v>0</v>
      </c>
      <c r="K22" s="42"/>
      <c r="L22" s="41">
        <f t="shared" si="2"/>
        <v>0</v>
      </c>
      <c r="M22" s="100">
        <f t="shared" si="3"/>
        <v>0</v>
      </c>
      <c r="N22" s="100">
        <f t="shared" si="5"/>
        <v>0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ht="65.25" customHeight="1" thickBot="1">
      <c r="A23" s="14"/>
      <c r="B23" s="184">
        <v>501011</v>
      </c>
      <c r="C23" s="556" t="s">
        <v>1304</v>
      </c>
      <c r="D23" s="557"/>
      <c r="E23" s="557"/>
      <c r="F23" s="558"/>
      <c r="G23" s="36">
        <v>1</v>
      </c>
      <c r="H23" s="187">
        <v>0</v>
      </c>
      <c r="I23" s="186">
        <f t="shared" si="4"/>
        <v>0</v>
      </c>
      <c r="J23" s="186">
        <f t="shared" si="6"/>
        <v>0</v>
      </c>
      <c r="K23" s="42"/>
      <c r="L23" s="41">
        <f t="shared" si="2"/>
        <v>0</v>
      </c>
      <c r="M23" s="100">
        <f t="shared" si="3"/>
        <v>0</v>
      </c>
      <c r="N23" s="100">
        <f t="shared" si="5"/>
        <v>0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29" ht="71.25" customHeight="1" thickBot="1">
      <c r="A24" s="14"/>
      <c r="B24" s="184">
        <v>501012</v>
      </c>
      <c r="C24" s="565" t="s">
        <v>214</v>
      </c>
      <c r="D24" s="566"/>
      <c r="E24" s="566"/>
      <c r="F24" s="567"/>
      <c r="G24" s="36">
        <v>1</v>
      </c>
      <c r="H24" s="187">
        <v>0</v>
      </c>
      <c r="I24" s="187">
        <v>528</v>
      </c>
      <c r="J24" s="187">
        <v>506.9</v>
      </c>
      <c r="K24" s="42"/>
      <c r="L24" s="41">
        <f t="shared" si="2"/>
        <v>0</v>
      </c>
      <c r="M24" s="100">
        <f t="shared" si="3"/>
        <v>0</v>
      </c>
      <c r="N24" s="100">
        <f t="shared" si="5"/>
        <v>0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</row>
    <row r="25" spans="1:29" ht="56.25" customHeight="1" thickBot="1">
      <c r="A25" s="14"/>
      <c r="B25" s="184">
        <v>501013</v>
      </c>
      <c r="C25" s="565" t="s">
        <v>220</v>
      </c>
      <c r="D25" s="566"/>
      <c r="E25" s="566"/>
      <c r="F25" s="567"/>
      <c r="G25" s="36">
        <v>4</v>
      </c>
      <c r="H25" s="187">
        <v>0</v>
      </c>
      <c r="I25" s="187">
        <v>182.4</v>
      </c>
      <c r="J25" s="187">
        <v>175.1</v>
      </c>
      <c r="K25" s="42"/>
      <c r="L25" s="41">
        <f t="shared" si="2"/>
        <v>0</v>
      </c>
      <c r="M25" s="100">
        <f t="shared" si="3"/>
        <v>0</v>
      </c>
      <c r="N25" s="100">
        <f t="shared" si="5"/>
        <v>0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</row>
    <row r="26" spans="1:29" ht="54.75" customHeight="1" thickBot="1">
      <c r="A26" s="35"/>
      <c r="B26" s="184">
        <v>501014</v>
      </c>
      <c r="C26" s="565" t="s">
        <v>221</v>
      </c>
      <c r="D26" s="566"/>
      <c r="E26" s="566"/>
      <c r="F26" s="567"/>
      <c r="G26" s="36">
        <v>5</v>
      </c>
      <c r="H26" s="187">
        <v>0</v>
      </c>
      <c r="I26" s="187">
        <v>124.8</v>
      </c>
      <c r="J26" s="187">
        <v>119.81</v>
      </c>
      <c r="K26" s="42"/>
      <c r="L26" s="41">
        <f t="shared" si="2"/>
        <v>0</v>
      </c>
      <c r="M26" s="100">
        <f t="shared" si="3"/>
        <v>0</v>
      </c>
      <c r="N26" s="100">
        <f t="shared" si="5"/>
        <v>0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</row>
    <row r="27" spans="1:29" ht="63" customHeight="1" thickBot="1">
      <c r="A27" s="35"/>
      <c r="B27" s="184">
        <v>501015</v>
      </c>
      <c r="C27" s="556" t="s">
        <v>1294</v>
      </c>
      <c r="D27" s="557"/>
      <c r="E27" s="557"/>
      <c r="F27" s="558"/>
      <c r="G27" s="36">
        <v>5</v>
      </c>
      <c r="H27" s="262">
        <v>160</v>
      </c>
      <c r="I27" s="262">
        <f>H27/104*100</f>
        <v>153.84615384615387</v>
      </c>
      <c r="J27" s="262">
        <f>I27/104*100</f>
        <v>147.92899408284026</v>
      </c>
      <c r="K27" s="42"/>
      <c r="L27" s="41">
        <f t="shared" si="2"/>
        <v>0</v>
      </c>
      <c r="M27" s="100">
        <f t="shared" si="3"/>
        <v>0</v>
      </c>
      <c r="N27" s="100">
        <f t="shared" si="5"/>
        <v>0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63" customHeight="1" thickBot="1">
      <c r="A28" s="14"/>
      <c r="B28" s="184">
        <v>501019</v>
      </c>
      <c r="C28" s="556" t="s">
        <v>1295</v>
      </c>
      <c r="D28" s="557"/>
      <c r="E28" s="557"/>
      <c r="F28" s="558"/>
      <c r="G28" s="36">
        <v>1</v>
      </c>
      <c r="H28" s="262">
        <v>0</v>
      </c>
      <c r="I28" s="262">
        <f>H28/104*100</f>
        <v>0</v>
      </c>
      <c r="J28" s="262">
        <f>I28/104*100</f>
        <v>0</v>
      </c>
      <c r="K28" s="42"/>
      <c r="L28" s="262">
        <f>H28*K28</f>
        <v>0</v>
      </c>
      <c r="M28" s="100">
        <f>IF($L$8&gt;=30000,I28*K28,0)</f>
        <v>0</v>
      </c>
      <c r="N28" s="100">
        <f>IF($L$8&gt;=100000,J28*K28,0)</f>
        <v>0</v>
      </c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</row>
    <row r="29" spans="1:29" ht="24" thickBo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12" t="s">
        <v>95</v>
      </c>
      <c r="L29" s="159">
        <f>SUM(L11:L28)</f>
        <v>0</v>
      </c>
      <c r="M29" s="43">
        <f>SUM(M11:M28)</f>
        <v>0</v>
      </c>
      <c r="N29" s="43">
        <f>SUM(N11:N28)</f>
        <v>0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</row>
    <row r="30" spans="1:29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</row>
    <row r="31" spans="1:29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</row>
    <row r="32" spans="1:29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</row>
    <row r="34" spans="1:29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</row>
    <row r="35" spans="1:29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</row>
    <row r="36" spans="1:29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</row>
    <row r="37" spans="1:29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</row>
    <row r="38" spans="1:29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</row>
    <row r="39" spans="1:29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</row>
    <row r="40" spans="1:29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</row>
    <row r="41" spans="1:29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</row>
    <row r="42" spans="1:29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</row>
    <row r="43" spans="1:29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29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29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29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29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  <row r="48" spans="1:29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</row>
    <row r="49" spans="1:29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</row>
    <row r="50" spans="1:29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</row>
    <row r="51" spans="1:29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</row>
    <row r="52" spans="1:29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</row>
    <row r="53" spans="1:29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</row>
    <row r="54" spans="1:29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</row>
    <row r="55" spans="1:29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</row>
    <row r="56" spans="1:29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</row>
    <row r="58" spans="1:29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</row>
    <row r="59" spans="1:29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</row>
    <row r="60" spans="1:29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</row>
    <row r="61" spans="1:29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</row>
  </sheetData>
  <sheetProtection selectLockedCells="1"/>
  <mergeCells count="30">
    <mergeCell ref="A9:A10"/>
    <mergeCell ref="C25:F25"/>
    <mergeCell ref="C12:F12"/>
    <mergeCell ref="C9:F10"/>
    <mergeCell ref="C13:F13"/>
    <mergeCell ref="C14:F14"/>
    <mergeCell ref="C15:F15"/>
    <mergeCell ref="C16:F16"/>
    <mergeCell ref="C18:F18"/>
    <mergeCell ref="C19:F19"/>
    <mergeCell ref="B9:B10"/>
    <mergeCell ref="C17:F17"/>
    <mergeCell ref="C20:F20"/>
    <mergeCell ref="C24:F24"/>
    <mergeCell ref="C21:F21"/>
    <mergeCell ref="C22:F22"/>
    <mergeCell ref="A1:J1"/>
    <mergeCell ref="K1:N1"/>
    <mergeCell ref="A2:J2"/>
    <mergeCell ref="A3:J3"/>
    <mergeCell ref="A7:J7"/>
    <mergeCell ref="C28:F28"/>
    <mergeCell ref="G9:G10"/>
    <mergeCell ref="K7:N7"/>
    <mergeCell ref="K2:N6"/>
    <mergeCell ref="H5:J5"/>
    <mergeCell ref="C27:F27"/>
    <mergeCell ref="C23:F23"/>
    <mergeCell ref="C26:F26"/>
    <mergeCell ref="C11:F11"/>
  </mergeCells>
  <phoneticPr fontId="11" type="noConversion"/>
  <hyperlinks>
    <hyperlink ref="K7" r:id="rId1"/>
    <hyperlink ref="C11:F11" r:id="rId2" display="Качели деревянные Т-08"/>
    <hyperlink ref="C12:F12" r:id="rId3" display="Стол складной СТ-1"/>
    <hyperlink ref="C13:F13" r:id="rId4" display="Стол складной СТ-2 малый"/>
    <hyperlink ref="C14:F14" r:id="rId5" display="Табурет складной Т-00"/>
    <hyperlink ref="C15:F15" r:id="rId6" display="Табурет складной Т-04 малый"/>
    <hyperlink ref="C16:F16" r:id="rId7" display="Стул складной Т-05"/>
    <hyperlink ref="C17:F17" r:id="rId8" display="Шезлонг складной Т-06"/>
    <hyperlink ref="C18:F18" r:id="rId9" display="Шезлонг складной пляжный Т-10"/>
    <hyperlink ref="C19:F19" r:id="rId10" display="Шезлонг складной пляжный Т-11"/>
    <hyperlink ref="C21:F21" r:id="rId11" display="Скамейка средняя СК-1"/>
    <hyperlink ref="C20:F20" r:id="rId12" display="Скамейка малая СК-2"/>
    <hyperlink ref="C22:F22" r:id="rId13" display="Скамейка большая складная СК-3"/>
    <hyperlink ref="C23:F23" r:id="rId14" display="Скамейка большая складная усил. СК-4"/>
    <hyperlink ref="C24:F24" r:id="rId15" display="Умывальник складной"/>
    <hyperlink ref="C25:F25" r:id="rId16" display="Решетка на ванну "/>
    <hyperlink ref="C26:F26" r:id="rId17" display="Решетка на ванну 2"/>
    <hyperlink ref="C27:F27" r:id="rId18" display="Решетка на пол складная РП-2"/>
    <hyperlink ref="C28:F28" r:id="rId19" display="Решетка на пол складная РП-5"/>
  </hyperlinks>
  <pageMargins left="0.25" right="0.25" top="0.39" bottom="0.39" header="0.21" footer="0.17"/>
  <pageSetup paperSize="9" orientation="portrait" horizontalDpi="4294967293" r:id="rId20"/>
  <cellWatches>
    <cellWatch r="L8"/>
  </cellWatches>
  <drawing r:id="rId21"/>
  <legacyDrawing r:id="rId2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I114"/>
  <sheetViews>
    <sheetView workbookViewId="0">
      <selection activeCell="L11" sqref="L11"/>
    </sheetView>
  </sheetViews>
  <sheetFormatPr defaultRowHeight="12.75"/>
  <cols>
    <col min="1" max="1" width="22.7109375" customWidth="1"/>
    <col min="2" max="2" width="8.42578125" customWidth="1"/>
    <col min="6" max="6" width="10.7109375" customWidth="1"/>
    <col min="7" max="7" width="4.28515625" customWidth="1"/>
    <col min="8" max="8" width="5.7109375" customWidth="1"/>
    <col min="9" max="9" width="9.28515625" customWidth="1"/>
    <col min="10" max="10" width="9.42578125" customWidth="1"/>
    <col min="11" max="11" width="9.5703125" customWidth="1"/>
    <col min="12" max="12" width="12" customWidth="1"/>
    <col min="13" max="13" width="15.5703125" customWidth="1"/>
    <col min="14" max="14" width="15.42578125" customWidth="1"/>
    <col min="15" max="15" width="16.42578125" customWidth="1"/>
  </cols>
  <sheetData>
    <row r="1" spans="1:35" s="1" customFormat="1" ht="74.25" customHeight="1">
      <c r="A1" s="490"/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82" t="s">
        <v>99</v>
      </c>
      <c r="M1" s="483"/>
      <c r="N1" s="483"/>
      <c r="O1" s="483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s="1" customFormat="1" ht="18" customHeight="1">
      <c r="A2" s="588" t="s">
        <v>47</v>
      </c>
      <c r="B2" s="588"/>
      <c r="C2" s="588"/>
      <c r="D2" s="588"/>
      <c r="E2" s="588"/>
      <c r="F2" s="588"/>
      <c r="G2" s="588"/>
      <c r="H2" s="588"/>
      <c r="I2" s="588"/>
      <c r="J2" s="588"/>
      <c r="K2" s="589"/>
      <c r="L2" s="491" t="s">
        <v>519</v>
      </c>
      <c r="M2" s="491"/>
      <c r="N2" s="491"/>
      <c r="O2" s="491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5" s="1" customFormat="1" ht="15" customHeight="1">
      <c r="A3" s="484" t="s">
        <v>48</v>
      </c>
      <c r="B3" s="484"/>
      <c r="C3" s="485"/>
      <c r="D3" s="485"/>
      <c r="E3" s="485"/>
      <c r="F3" s="485"/>
      <c r="G3" s="485"/>
      <c r="H3" s="485"/>
      <c r="I3" s="485"/>
      <c r="J3" s="485"/>
      <c r="K3" s="485"/>
      <c r="L3" s="491"/>
      <c r="M3" s="491"/>
      <c r="N3" s="491"/>
      <c r="O3" s="491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s="1" customFormat="1" ht="18.75" customHeight="1">
      <c r="A4" s="532"/>
      <c r="B4" s="532"/>
      <c r="C4" s="586"/>
      <c r="D4" s="586"/>
      <c r="E4" s="586"/>
      <c r="F4" s="586"/>
      <c r="G4" s="586"/>
      <c r="H4" s="586"/>
      <c r="I4" s="108"/>
      <c r="J4" s="108"/>
      <c r="K4" s="109"/>
      <c r="L4" s="491"/>
      <c r="M4" s="491"/>
      <c r="N4" s="491"/>
      <c r="O4" s="491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35" s="1" customFormat="1" ht="17.25" customHeight="1">
      <c r="A5" s="587"/>
      <c r="B5" s="587"/>
      <c r="C5" s="587"/>
      <c r="D5" s="587"/>
      <c r="E5" s="587"/>
      <c r="F5" s="587"/>
      <c r="G5" s="587"/>
      <c r="H5" s="587"/>
      <c r="I5" s="108"/>
      <c r="J5" s="108"/>
      <c r="K5" s="109"/>
      <c r="L5" s="491"/>
      <c r="M5" s="491"/>
      <c r="N5" s="491"/>
      <c r="O5" s="491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35" s="1" customFormat="1" ht="21.75" customHeight="1">
      <c r="A6" s="587"/>
      <c r="B6" s="587"/>
      <c r="C6" s="587"/>
      <c r="D6" s="587"/>
      <c r="E6" s="587"/>
      <c r="F6" s="587"/>
      <c r="G6" s="587"/>
      <c r="H6" s="587"/>
      <c r="I6" s="108"/>
      <c r="J6" s="108"/>
      <c r="K6" s="109"/>
      <c r="L6" s="491"/>
      <c r="M6" s="491"/>
      <c r="N6" s="491"/>
      <c r="O6" s="491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s="1" customFormat="1" ht="24.75" customHeight="1" thickBot="1">
      <c r="A7" s="486" t="s">
        <v>1888</v>
      </c>
      <c r="B7" s="486"/>
      <c r="C7" s="487"/>
      <c r="D7" s="487"/>
      <c r="E7" s="487"/>
      <c r="F7" s="487"/>
      <c r="G7" s="487"/>
      <c r="H7" s="487"/>
      <c r="I7" s="488"/>
      <c r="J7" s="488"/>
      <c r="K7" s="488"/>
      <c r="L7" s="498" t="s">
        <v>517</v>
      </c>
      <c r="M7" s="499"/>
      <c r="N7" s="499"/>
      <c r="O7" s="499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s="1" customFormat="1" ht="22.5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8" t="s">
        <v>95</v>
      </c>
      <c r="M8" s="101">
        <f>Q8+'Мебель для отдыха'!P8+Инстументы!M8+'Замки  '!P8+Хозяйств!P8+Фурнит!P8</f>
        <v>0</v>
      </c>
      <c r="N8" s="6">
        <f>IF($M$8&gt;=30000,R8+'Мебель для отдыха'!Q8+Инстументы!N8+'Замки  '!Q8+Хозяйств!Q8+Фурнит!Q8,0)</f>
        <v>0</v>
      </c>
      <c r="O8" s="7">
        <f>IF($M$8&gt;=100000,S8+Фурнит!R8+Хозяйств!R8+'Замки  '!R8+Инстументы!O8+'Мебель для отдыха'!R8,0)</f>
        <v>0</v>
      </c>
      <c r="P8" s="44"/>
      <c r="Q8" s="153">
        <f>M42</f>
        <v>0</v>
      </c>
      <c r="R8" s="153">
        <f>N42</f>
        <v>0</v>
      </c>
      <c r="S8" s="153">
        <f>O42</f>
        <v>0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35" s="1" customFormat="1" ht="18" customHeight="1">
      <c r="A9" s="559" t="s">
        <v>49</v>
      </c>
      <c r="B9" s="510" t="s">
        <v>825</v>
      </c>
      <c r="C9" s="500" t="s">
        <v>0</v>
      </c>
      <c r="D9" s="501"/>
      <c r="E9" s="501"/>
      <c r="F9" s="502"/>
      <c r="G9" s="64" t="s">
        <v>11</v>
      </c>
      <c r="H9" s="508" t="s">
        <v>219</v>
      </c>
      <c r="I9" s="66" t="s">
        <v>12</v>
      </c>
      <c r="J9" s="67" t="s">
        <v>12</v>
      </c>
      <c r="K9" s="68" t="s">
        <v>12</v>
      </c>
      <c r="L9" s="69" t="s">
        <v>94</v>
      </c>
      <c r="M9" s="70" t="s">
        <v>96</v>
      </c>
      <c r="N9" s="71" t="s">
        <v>97</v>
      </c>
      <c r="O9" s="72" t="s">
        <v>98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s="1" customFormat="1" ht="19.5" customHeight="1" thickBot="1">
      <c r="A10" s="584"/>
      <c r="B10" s="585"/>
      <c r="C10" s="503"/>
      <c r="D10" s="504"/>
      <c r="E10" s="504"/>
      <c r="F10" s="505"/>
      <c r="G10" s="190" t="s">
        <v>10</v>
      </c>
      <c r="H10" s="583"/>
      <c r="I10" s="191" t="s">
        <v>1</v>
      </c>
      <c r="J10" s="192" t="s">
        <v>102</v>
      </c>
      <c r="K10" s="193" t="s">
        <v>103</v>
      </c>
      <c r="L10" s="76" t="s">
        <v>2</v>
      </c>
      <c r="M10" s="77" t="s">
        <v>100</v>
      </c>
      <c r="N10" s="78" t="s">
        <v>102</v>
      </c>
      <c r="O10" s="79" t="s">
        <v>103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s="9" customFormat="1">
      <c r="A11" s="579"/>
      <c r="B11" s="194">
        <v>601001</v>
      </c>
      <c r="C11" s="582" t="s">
        <v>440</v>
      </c>
      <c r="D11" s="582"/>
      <c r="E11" s="582"/>
      <c r="F11" s="582"/>
      <c r="G11" s="81" t="s">
        <v>2</v>
      </c>
      <c r="H11" s="81">
        <v>50</v>
      </c>
      <c r="I11" s="363">
        <v>0</v>
      </c>
      <c r="J11" s="82">
        <f>I11/1.031</f>
        <v>0</v>
      </c>
      <c r="K11" s="83">
        <f>J11/1.0204</f>
        <v>0</v>
      </c>
      <c r="L11" s="84"/>
      <c r="M11" s="85">
        <f>L11*I11</f>
        <v>0</v>
      </c>
      <c r="N11" s="86">
        <f>IF($M$8&gt;=30000,J11*L11,0)</f>
        <v>0</v>
      </c>
      <c r="O11" s="86">
        <f>IF($M$8&gt;=100000,K11*L11,0)</f>
        <v>0</v>
      </c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</row>
    <row r="12" spans="1:35" s="9" customFormat="1">
      <c r="A12" s="580"/>
      <c r="B12" s="22">
        <v>601002</v>
      </c>
      <c r="C12" s="534" t="s">
        <v>441</v>
      </c>
      <c r="D12" s="534"/>
      <c r="E12" s="534"/>
      <c r="F12" s="534"/>
      <c r="G12" s="87" t="s">
        <v>2</v>
      </c>
      <c r="H12" s="87">
        <v>40</v>
      </c>
      <c r="I12" s="364">
        <v>0</v>
      </c>
      <c r="J12" s="86">
        <f t="shared" ref="J12:J18" si="0">I12/1.031</f>
        <v>0</v>
      </c>
      <c r="K12" s="88">
        <f t="shared" ref="K12:K18" si="1">J12/1.0204</f>
        <v>0</v>
      </c>
      <c r="L12" s="89"/>
      <c r="M12" s="85">
        <f>L12*I12</f>
        <v>0</v>
      </c>
      <c r="N12" s="86">
        <f>IF($M$8&gt;=30000,J12*L12,0)</f>
        <v>0</v>
      </c>
      <c r="O12" s="86">
        <f t="shared" ref="O12:O41" si="2">IF($M$8&gt;=100000,K12*L12,0)</f>
        <v>0</v>
      </c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</row>
    <row r="13" spans="1:35" s="9" customFormat="1">
      <c r="A13" s="580"/>
      <c r="B13" s="22">
        <v>601003</v>
      </c>
      <c r="C13" s="534" t="s">
        <v>442</v>
      </c>
      <c r="D13" s="534"/>
      <c r="E13" s="534"/>
      <c r="F13" s="534"/>
      <c r="G13" s="87" t="s">
        <v>2</v>
      </c>
      <c r="H13" s="87">
        <v>25</v>
      </c>
      <c r="I13" s="364">
        <v>0</v>
      </c>
      <c r="J13" s="86">
        <f t="shared" si="0"/>
        <v>0</v>
      </c>
      <c r="K13" s="88">
        <f t="shared" si="1"/>
        <v>0</v>
      </c>
      <c r="L13" s="89"/>
      <c r="M13" s="85">
        <f t="shared" ref="M13:M41" si="3">L13*I13</f>
        <v>0</v>
      </c>
      <c r="N13" s="86">
        <f t="shared" ref="N13:N24" si="4">IF($M$8&gt;=30000,J13*L13,0)</f>
        <v>0</v>
      </c>
      <c r="O13" s="86">
        <f t="shared" si="2"/>
        <v>0</v>
      </c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5" s="9" customFormat="1">
      <c r="A14" s="580"/>
      <c r="B14" s="22">
        <v>601004</v>
      </c>
      <c r="C14" s="534" t="s">
        <v>443</v>
      </c>
      <c r="D14" s="534"/>
      <c r="E14" s="534"/>
      <c r="F14" s="534"/>
      <c r="G14" s="87" t="s">
        <v>2</v>
      </c>
      <c r="H14" s="87">
        <v>20</v>
      </c>
      <c r="I14" s="364">
        <v>0</v>
      </c>
      <c r="J14" s="86">
        <f t="shared" si="0"/>
        <v>0</v>
      </c>
      <c r="K14" s="88">
        <f t="shared" si="1"/>
        <v>0</v>
      </c>
      <c r="L14" s="89"/>
      <c r="M14" s="85">
        <f t="shared" si="3"/>
        <v>0</v>
      </c>
      <c r="N14" s="86">
        <f t="shared" si="4"/>
        <v>0</v>
      </c>
      <c r="O14" s="86">
        <f t="shared" si="2"/>
        <v>0</v>
      </c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</row>
    <row r="15" spans="1:35" s="9" customFormat="1">
      <c r="A15" s="580"/>
      <c r="B15" s="22">
        <v>601005</v>
      </c>
      <c r="C15" s="534" t="s">
        <v>444</v>
      </c>
      <c r="D15" s="534"/>
      <c r="E15" s="534"/>
      <c r="F15" s="534"/>
      <c r="G15" s="87" t="s">
        <v>2</v>
      </c>
      <c r="H15" s="87">
        <v>15</v>
      </c>
      <c r="I15" s="364">
        <v>0</v>
      </c>
      <c r="J15" s="86">
        <f t="shared" si="0"/>
        <v>0</v>
      </c>
      <c r="K15" s="88">
        <f t="shared" si="1"/>
        <v>0</v>
      </c>
      <c r="L15" s="89"/>
      <c r="M15" s="85">
        <f t="shared" si="3"/>
        <v>0</v>
      </c>
      <c r="N15" s="86">
        <f t="shared" si="4"/>
        <v>0</v>
      </c>
      <c r="O15" s="86">
        <f t="shared" si="2"/>
        <v>0</v>
      </c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</row>
    <row r="16" spans="1:35" s="9" customFormat="1">
      <c r="A16" s="580"/>
      <c r="B16" s="22">
        <v>601006</v>
      </c>
      <c r="C16" s="534" t="s">
        <v>445</v>
      </c>
      <c r="D16" s="534"/>
      <c r="E16" s="534"/>
      <c r="F16" s="534"/>
      <c r="G16" s="87" t="s">
        <v>2</v>
      </c>
      <c r="H16" s="87">
        <v>10</v>
      </c>
      <c r="I16" s="364">
        <v>0</v>
      </c>
      <c r="J16" s="86">
        <f t="shared" si="0"/>
        <v>0</v>
      </c>
      <c r="K16" s="88">
        <f t="shared" si="1"/>
        <v>0</v>
      </c>
      <c r="L16" s="89"/>
      <c r="M16" s="85">
        <f t="shared" si="3"/>
        <v>0</v>
      </c>
      <c r="N16" s="86">
        <f t="shared" si="4"/>
        <v>0</v>
      </c>
      <c r="O16" s="86">
        <f t="shared" si="2"/>
        <v>0</v>
      </c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1:35" s="9" customFormat="1" ht="13.5" thickBot="1">
      <c r="A17" s="581"/>
      <c r="B17" s="195">
        <v>601007</v>
      </c>
      <c r="C17" s="578" t="s">
        <v>446</v>
      </c>
      <c r="D17" s="578"/>
      <c r="E17" s="578"/>
      <c r="F17" s="578"/>
      <c r="G17" s="90" t="s">
        <v>2</v>
      </c>
      <c r="H17" s="90">
        <v>10</v>
      </c>
      <c r="I17" s="387">
        <v>0</v>
      </c>
      <c r="J17" s="91">
        <f t="shared" si="0"/>
        <v>0</v>
      </c>
      <c r="K17" s="92">
        <f t="shared" si="1"/>
        <v>0</v>
      </c>
      <c r="L17" s="89"/>
      <c r="M17" s="85">
        <f t="shared" si="3"/>
        <v>0</v>
      </c>
      <c r="N17" s="86">
        <f t="shared" si="4"/>
        <v>0</v>
      </c>
      <c r="O17" s="86">
        <f t="shared" si="2"/>
        <v>0</v>
      </c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</row>
    <row r="18" spans="1:35" s="9" customFormat="1">
      <c r="A18" s="579"/>
      <c r="B18" s="194">
        <v>601008</v>
      </c>
      <c r="C18" s="582" t="s">
        <v>447</v>
      </c>
      <c r="D18" s="582"/>
      <c r="E18" s="582"/>
      <c r="F18" s="582"/>
      <c r="G18" s="81" t="s">
        <v>2</v>
      </c>
      <c r="H18" s="81">
        <v>30</v>
      </c>
      <c r="I18" s="82">
        <v>85</v>
      </c>
      <c r="J18" s="82">
        <f t="shared" si="0"/>
        <v>82.444228903976722</v>
      </c>
      <c r="K18" s="83">
        <f t="shared" si="1"/>
        <v>80.795990693822745</v>
      </c>
      <c r="L18" s="89"/>
      <c r="M18" s="85">
        <f t="shared" si="3"/>
        <v>0</v>
      </c>
      <c r="N18" s="86">
        <f t="shared" si="4"/>
        <v>0</v>
      </c>
      <c r="O18" s="86">
        <f t="shared" si="2"/>
        <v>0</v>
      </c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</row>
    <row r="19" spans="1:35" s="9" customFormat="1">
      <c r="A19" s="580"/>
      <c r="B19" s="22">
        <v>601009</v>
      </c>
      <c r="C19" s="534" t="s">
        <v>448</v>
      </c>
      <c r="D19" s="534"/>
      <c r="E19" s="534"/>
      <c r="F19" s="534"/>
      <c r="G19" s="87" t="s">
        <v>2</v>
      </c>
      <c r="H19" s="87">
        <v>25</v>
      </c>
      <c r="I19" s="364">
        <v>108.5</v>
      </c>
      <c r="J19" s="86">
        <f t="shared" ref="J19:J40" si="5">I19/1.031</f>
        <v>105.23763336566441</v>
      </c>
      <c r="K19" s="88">
        <f t="shared" ref="K19:K41" si="6">J19/1.0204</f>
        <v>103.13370576799727</v>
      </c>
      <c r="L19" s="89"/>
      <c r="M19" s="85">
        <f t="shared" si="3"/>
        <v>0</v>
      </c>
      <c r="N19" s="86">
        <f t="shared" si="4"/>
        <v>0</v>
      </c>
      <c r="O19" s="86">
        <f t="shared" si="2"/>
        <v>0</v>
      </c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</row>
    <row r="20" spans="1:35" s="9" customFormat="1">
      <c r="A20" s="580"/>
      <c r="B20" s="22">
        <v>601010</v>
      </c>
      <c r="C20" s="534" t="s">
        <v>449</v>
      </c>
      <c r="D20" s="534"/>
      <c r="E20" s="534"/>
      <c r="F20" s="534"/>
      <c r="G20" s="87" t="s">
        <v>2</v>
      </c>
      <c r="H20" s="87">
        <v>20</v>
      </c>
      <c r="I20" s="364">
        <v>140</v>
      </c>
      <c r="J20" s="86">
        <f t="shared" si="5"/>
        <v>135.79049466537344</v>
      </c>
      <c r="K20" s="88">
        <f t="shared" si="6"/>
        <v>133.075749378061</v>
      </c>
      <c r="L20" s="89"/>
      <c r="M20" s="85">
        <f t="shared" si="3"/>
        <v>0</v>
      </c>
      <c r="N20" s="86">
        <f t="shared" si="4"/>
        <v>0</v>
      </c>
      <c r="O20" s="86">
        <f t="shared" si="2"/>
        <v>0</v>
      </c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</row>
    <row r="21" spans="1:35" s="9" customFormat="1">
      <c r="A21" s="580"/>
      <c r="B21" s="22">
        <v>601011</v>
      </c>
      <c r="C21" s="534" t="s">
        <v>450</v>
      </c>
      <c r="D21" s="534"/>
      <c r="E21" s="534"/>
      <c r="F21" s="534"/>
      <c r="G21" s="87" t="s">
        <v>2</v>
      </c>
      <c r="H21" s="87">
        <v>10</v>
      </c>
      <c r="I21" s="86">
        <v>200</v>
      </c>
      <c r="J21" s="86">
        <f t="shared" si="5"/>
        <v>193.98642095053347</v>
      </c>
      <c r="K21" s="88">
        <f t="shared" si="6"/>
        <v>190.10821339722997</v>
      </c>
      <c r="L21" s="89"/>
      <c r="M21" s="85">
        <f t="shared" si="3"/>
        <v>0</v>
      </c>
      <c r="N21" s="86">
        <f t="shared" si="4"/>
        <v>0</v>
      </c>
      <c r="O21" s="86">
        <f t="shared" si="2"/>
        <v>0</v>
      </c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</row>
    <row r="22" spans="1:35" s="9" customFormat="1">
      <c r="A22" s="580"/>
      <c r="B22" s="22">
        <v>601012</v>
      </c>
      <c r="C22" s="534" t="s">
        <v>451</v>
      </c>
      <c r="D22" s="534"/>
      <c r="E22" s="534"/>
      <c r="F22" s="534"/>
      <c r="G22" s="87" t="s">
        <v>2</v>
      </c>
      <c r="H22" s="87">
        <v>10</v>
      </c>
      <c r="I22" s="86">
        <v>250</v>
      </c>
      <c r="J22" s="86">
        <f t="shared" si="5"/>
        <v>242.48302618816686</v>
      </c>
      <c r="K22" s="88">
        <f t="shared" si="6"/>
        <v>237.6352667465375</v>
      </c>
      <c r="L22" s="89"/>
      <c r="M22" s="85">
        <f t="shared" si="3"/>
        <v>0</v>
      </c>
      <c r="N22" s="86">
        <f t="shared" si="4"/>
        <v>0</v>
      </c>
      <c r="O22" s="86">
        <f t="shared" si="2"/>
        <v>0</v>
      </c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</row>
    <row r="23" spans="1:35" s="9" customFormat="1">
      <c r="A23" s="580"/>
      <c r="B23" s="22">
        <v>601013</v>
      </c>
      <c r="C23" s="534" t="s">
        <v>452</v>
      </c>
      <c r="D23" s="534"/>
      <c r="E23" s="534"/>
      <c r="F23" s="534"/>
      <c r="G23" s="87" t="s">
        <v>2</v>
      </c>
      <c r="H23" s="87">
        <v>8</v>
      </c>
      <c r="I23" s="364">
        <v>0</v>
      </c>
      <c r="J23" s="86">
        <f t="shared" si="5"/>
        <v>0</v>
      </c>
      <c r="K23" s="88">
        <f t="shared" si="6"/>
        <v>0</v>
      </c>
      <c r="L23" s="89"/>
      <c r="M23" s="85">
        <f t="shared" si="3"/>
        <v>0</v>
      </c>
      <c r="N23" s="86">
        <f t="shared" si="4"/>
        <v>0</v>
      </c>
      <c r="O23" s="86">
        <f t="shared" si="2"/>
        <v>0</v>
      </c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</row>
    <row r="24" spans="1:35" s="9" customFormat="1">
      <c r="A24" s="580"/>
      <c r="B24" s="22">
        <v>601014</v>
      </c>
      <c r="C24" s="534" t="s">
        <v>453</v>
      </c>
      <c r="D24" s="534"/>
      <c r="E24" s="534"/>
      <c r="F24" s="534"/>
      <c r="G24" s="87" t="s">
        <v>2</v>
      </c>
      <c r="H24" s="87">
        <v>6</v>
      </c>
      <c r="I24" s="364">
        <v>0</v>
      </c>
      <c r="J24" s="86">
        <f t="shared" si="5"/>
        <v>0</v>
      </c>
      <c r="K24" s="88">
        <f t="shared" si="6"/>
        <v>0</v>
      </c>
      <c r="L24" s="89"/>
      <c r="M24" s="85">
        <f t="shared" si="3"/>
        <v>0</v>
      </c>
      <c r="N24" s="86">
        <f t="shared" si="4"/>
        <v>0</v>
      </c>
      <c r="O24" s="86">
        <f t="shared" si="2"/>
        <v>0</v>
      </c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</row>
    <row r="25" spans="1:35" s="9" customFormat="1" ht="13.5" thickBot="1">
      <c r="A25" s="581"/>
      <c r="B25" s="195">
        <v>601015</v>
      </c>
      <c r="C25" s="578" t="s">
        <v>454</v>
      </c>
      <c r="D25" s="578"/>
      <c r="E25" s="578"/>
      <c r="F25" s="578"/>
      <c r="G25" s="90" t="s">
        <v>2</v>
      </c>
      <c r="H25" s="90">
        <v>4</v>
      </c>
      <c r="I25" s="364">
        <v>0</v>
      </c>
      <c r="J25" s="91">
        <f t="shared" si="5"/>
        <v>0</v>
      </c>
      <c r="K25" s="92">
        <f t="shared" si="6"/>
        <v>0</v>
      </c>
      <c r="L25" s="89"/>
      <c r="M25" s="85">
        <f t="shared" si="3"/>
        <v>0</v>
      </c>
      <c r="N25" s="86">
        <f t="shared" ref="N25:N41" si="7">IF($M$8&gt;=30000,J25*L25,0)</f>
        <v>0</v>
      </c>
      <c r="O25" s="86">
        <f t="shared" si="2"/>
        <v>0</v>
      </c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</row>
    <row r="26" spans="1:35" s="9" customFormat="1">
      <c r="A26" s="579"/>
      <c r="B26" s="194">
        <v>601016</v>
      </c>
      <c r="C26" s="582" t="s">
        <v>455</v>
      </c>
      <c r="D26" s="582"/>
      <c r="E26" s="582"/>
      <c r="F26" s="582"/>
      <c r="G26" s="81" t="s">
        <v>2</v>
      </c>
      <c r="H26" s="81">
        <v>30</v>
      </c>
      <c r="I26" s="364">
        <v>0</v>
      </c>
      <c r="J26" s="82">
        <f t="shared" si="5"/>
        <v>0</v>
      </c>
      <c r="K26" s="83">
        <f t="shared" si="6"/>
        <v>0</v>
      </c>
      <c r="L26" s="89"/>
      <c r="M26" s="85">
        <f t="shared" si="3"/>
        <v>0</v>
      </c>
      <c r="N26" s="86">
        <f t="shared" si="7"/>
        <v>0</v>
      </c>
      <c r="O26" s="86">
        <f t="shared" si="2"/>
        <v>0</v>
      </c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</row>
    <row r="27" spans="1:35" s="9" customFormat="1">
      <c r="A27" s="580"/>
      <c r="B27" s="22">
        <v>601017</v>
      </c>
      <c r="C27" s="534" t="s">
        <v>456</v>
      </c>
      <c r="D27" s="534"/>
      <c r="E27" s="534"/>
      <c r="F27" s="534"/>
      <c r="G27" s="87" t="s">
        <v>2</v>
      </c>
      <c r="H27" s="87">
        <v>25</v>
      </c>
      <c r="I27" s="364">
        <v>0</v>
      </c>
      <c r="J27" s="86">
        <f t="shared" si="5"/>
        <v>0</v>
      </c>
      <c r="K27" s="88">
        <f t="shared" si="6"/>
        <v>0</v>
      </c>
      <c r="L27" s="89"/>
      <c r="M27" s="85">
        <f t="shared" si="3"/>
        <v>0</v>
      </c>
      <c r="N27" s="86">
        <f t="shared" si="7"/>
        <v>0</v>
      </c>
      <c r="O27" s="86">
        <f t="shared" si="2"/>
        <v>0</v>
      </c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</row>
    <row r="28" spans="1:35" s="9" customFormat="1">
      <c r="A28" s="580"/>
      <c r="B28" s="22">
        <v>601018</v>
      </c>
      <c r="C28" s="534" t="s">
        <v>457</v>
      </c>
      <c r="D28" s="534"/>
      <c r="E28" s="534"/>
      <c r="F28" s="534"/>
      <c r="G28" s="87" t="s">
        <v>2</v>
      </c>
      <c r="H28" s="87">
        <v>20</v>
      </c>
      <c r="I28" s="364">
        <v>0</v>
      </c>
      <c r="J28" s="86">
        <f t="shared" si="5"/>
        <v>0</v>
      </c>
      <c r="K28" s="88">
        <f t="shared" si="6"/>
        <v>0</v>
      </c>
      <c r="L28" s="89"/>
      <c r="M28" s="85">
        <f t="shared" si="3"/>
        <v>0</v>
      </c>
      <c r="N28" s="86">
        <f t="shared" si="7"/>
        <v>0</v>
      </c>
      <c r="O28" s="86">
        <f t="shared" si="2"/>
        <v>0</v>
      </c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</row>
    <row r="29" spans="1:35" s="9" customFormat="1">
      <c r="A29" s="580"/>
      <c r="B29" s="22">
        <v>601019</v>
      </c>
      <c r="C29" s="534" t="s">
        <v>458</v>
      </c>
      <c r="D29" s="534"/>
      <c r="E29" s="534"/>
      <c r="F29" s="534"/>
      <c r="G29" s="87" t="s">
        <v>2</v>
      </c>
      <c r="H29" s="87">
        <v>10</v>
      </c>
      <c r="I29" s="364">
        <v>0</v>
      </c>
      <c r="J29" s="86">
        <f t="shared" si="5"/>
        <v>0</v>
      </c>
      <c r="K29" s="88">
        <f t="shared" si="6"/>
        <v>0</v>
      </c>
      <c r="L29" s="89"/>
      <c r="M29" s="85">
        <f t="shared" si="3"/>
        <v>0</v>
      </c>
      <c r="N29" s="86">
        <f t="shared" si="7"/>
        <v>0</v>
      </c>
      <c r="O29" s="86">
        <f t="shared" si="2"/>
        <v>0</v>
      </c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</row>
    <row r="30" spans="1:35" s="9" customFormat="1">
      <c r="A30" s="580"/>
      <c r="B30" s="22">
        <v>601020</v>
      </c>
      <c r="C30" s="534" t="s">
        <v>459</v>
      </c>
      <c r="D30" s="534"/>
      <c r="E30" s="534"/>
      <c r="F30" s="534"/>
      <c r="G30" s="87" t="s">
        <v>2</v>
      </c>
      <c r="H30" s="87">
        <v>10</v>
      </c>
      <c r="I30" s="364">
        <v>0</v>
      </c>
      <c r="J30" s="86">
        <f t="shared" si="5"/>
        <v>0</v>
      </c>
      <c r="K30" s="88">
        <f t="shared" si="6"/>
        <v>0</v>
      </c>
      <c r="L30" s="89"/>
      <c r="M30" s="85">
        <f t="shared" si="3"/>
        <v>0</v>
      </c>
      <c r="N30" s="86">
        <f t="shared" si="7"/>
        <v>0</v>
      </c>
      <c r="O30" s="86">
        <f t="shared" si="2"/>
        <v>0</v>
      </c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</row>
    <row r="31" spans="1:35" s="9" customFormat="1">
      <c r="A31" s="580"/>
      <c r="B31" s="22">
        <v>601021</v>
      </c>
      <c r="C31" s="534" t="s">
        <v>460</v>
      </c>
      <c r="D31" s="534"/>
      <c r="E31" s="534"/>
      <c r="F31" s="534"/>
      <c r="G31" s="87" t="s">
        <v>2</v>
      </c>
      <c r="H31" s="87">
        <v>8</v>
      </c>
      <c r="I31" s="364">
        <v>0</v>
      </c>
      <c r="J31" s="86">
        <f t="shared" si="5"/>
        <v>0</v>
      </c>
      <c r="K31" s="88">
        <f t="shared" si="6"/>
        <v>0</v>
      </c>
      <c r="L31" s="89"/>
      <c r="M31" s="85">
        <f t="shared" si="3"/>
        <v>0</v>
      </c>
      <c r="N31" s="86">
        <f t="shared" si="7"/>
        <v>0</v>
      </c>
      <c r="O31" s="86">
        <f t="shared" si="2"/>
        <v>0</v>
      </c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</row>
    <row r="32" spans="1:35" s="9" customFormat="1">
      <c r="A32" s="580"/>
      <c r="B32" s="22">
        <v>601022</v>
      </c>
      <c r="C32" s="534" t="s">
        <v>461</v>
      </c>
      <c r="D32" s="534"/>
      <c r="E32" s="534"/>
      <c r="F32" s="534"/>
      <c r="G32" s="87" t="s">
        <v>2</v>
      </c>
      <c r="H32" s="87">
        <v>6</v>
      </c>
      <c r="I32" s="364">
        <v>0</v>
      </c>
      <c r="J32" s="86">
        <f t="shared" si="5"/>
        <v>0</v>
      </c>
      <c r="K32" s="88">
        <f t="shared" si="6"/>
        <v>0</v>
      </c>
      <c r="L32" s="89"/>
      <c r="M32" s="85">
        <f t="shared" si="3"/>
        <v>0</v>
      </c>
      <c r="N32" s="86">
        <f t="shared" si="7"/>
        <v>0</v>
      </c>
      <c r="O32" s="86">
        <f t="shared" si="2"/>
        <v>0</v>
      </c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</row>
    <row r="33" spans="1:35" s="9" customFormat="1" ht="13.5" thickBot="1">
      <c r="A33" s="581"/>
      <c r="B33" s="195">
        <v>601023</v>
      </c>
      <c r="C33" s="578" t="s">
        <v>462</v>
      </c>
      <c r="D33" s="578"/>
      <c r="E33" s="578"/>
      <c r="F33" s="578"/>
      <c r="G33" s="90" t="s">
        <v>2</v>
      </c>
      <c r="H33" s="90">
        <v>4</v>
      </c>
      <c r="I33" s="364">
        <v>0</v>
      </c>
      <c r="J33" s="91">
        <f t="shared" si="5"/>
        <v>0</v>
      </c>
      <c r="K33" s="92">
        <f t="shared" si="6"/>
        <v>0</v>
      </c>
      <c r="L33" s="89"/>
      <c r="M33" s="85">
        <f t="shared" si="3"/>
        <v>0</v>
      </c>
      <c r="N33" s="86">
        <f t="shared" si="7"/>
        <v>0</v>
      </c>
      <c r="O33" s="86">
        <f t="shared" si="2"/>
        <v>0</v>
      </c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</row>
    <row r="34" spans="1:35" s="9" customFormat="1">
      <c r="A34" s="579"/>
      <c r="B34" s="194">
        <v>601024</v>
      </c>
      <c r="C34" s="582" t="s">
        <v>463</v>
      </c>
      <c r="D34" s="582"/>
      <c r="E34" s="582"/>
      <c r="F34" s="582"/>
      <c r="G34" s="81" t="s">
        <v>2</v>
      </c>
      <c r="H34" s="81">
        <v>10</v>
      </c>
      <c r="I34" s="363">
        <v>198</v>
      </c>
      <c r="J34" s="82">
        <f t="shared" si="5"/>
        <v>192.04655674102816</v>
      </c>
      <c r="K34" s="83">
        <f t="shared" si="6"/>
        <v>188.20713126325771</v>
      </c>
      <c r="L34" s="89"/>
      <c r="M34" s="85">
        <f t="shared" si="3"/>
        <v>0</v>
      </c>
      <c r="N34" s="86">
        <f t="shared" si="7"/>
        <v>0</v>
      </c>
      <c r="O34" s="86">
        <f t="shared" si="2"/>
        <v>0</v>
      </c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</row>
    <row r="35" spans="1:35" s="9" customFormat="1">
      <c r="A35" s="580"/>
      <c r="B35" s="22">
        <v>601025</v>
      </c>
      <c r="C35" s="534" t="s">
        <v>464</v>
      </c>
      <c r="D35" s="534"/>
      <c r="E35" s="534"/>
      <c r="F35" s="534"/>
      <c r="G35" s="87" t="s">
        <v>2</v>
      </c>
      <c r="H35" s="87">
        <v>10</v>
      </c>
      <c r="I35" s="364">
        <v>0</v>
      </c>
      <c r="J35" s="86">
        <f t="shared" si="5"/>
        <v>0</v>
      </c>
      <c r="K35" s="88">
        <f t="shared" si="6"/>
        <v>0</v>
      </c>
      <c r="L35" s="89"/>
      <c r="M35" s="85">
        <f t="shared" si="3"/>
        <v>0</v>
      </c>
      <c r="N35" s="86">
        <f t="shared" si="7"/>
        <v>0</v>
      </c>
      <c r="O35" s="86">
        <f t="shared" si="2"/>
        <v>0</v>
      </c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</row>
    <row r="36" spans="1:35" s="9" customFormat="1">
      <c r="A36" s="580"/>
      <c r="B36" s="22">
        <v>601026</v>
      </c>
      <c r="C36" s="534" t="s">
        <v>465</v>
      </c>
      <c r="D36" s="534"/>
      <c r="E36" s="534"/>
      <c r="F36" s="534"/>
      <c r="G36" s="87" t="s">
        <v>2</v>
      </c>
      <c r="H36" s="87">
        <v>10</v>
      </c>
      <c r="I36" s="364">
        <v>310</v>
      </c>
      <c r="J36" s="86">
        <f t="shared" si="5"/>
        <v>300.67895247332689</v>
      </c>
      <c r="K36" s="88">
        <f t="shared" si="6"/>
        <v>294.66773076570649</v>
      </c>
      <c r="L36" s="89"/>
      <c r="M36" s="85">
        <f t="shared" si="3"/>
        <v>0</v>
      </c>
      <c r="N36" s="86">
        <f t="shared" si="7"/>
        <v>0</v>
      </c>
      <c r="O36" s="86">
        <f t="shared" si="2"/>
        <v>0</v>
      </c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</row>
    <row r="37" spans="1:35" s="9" customFormat="1">
      <c r="A37" s="580"/>
      <c r="B37" s="22">
        <v>601027</v>
      </c>
      <c r="C37" s="534" t="s">
        <v>466</v>
      </c>
      <c r="D37" s="534"/>
      <c r="E37" s="534"/>
      <c r="F37" s="534"/>
      <c r="G37" s="87" t="s">
        <v>2</v>
      </c>
      <c r="H37" s="87">
        <v>5</v>
      </c>
      <c r="I37" s="364">
        <v>415</v>
      </c>
      <c r="J37" s="86">
        <f t="shared" si="5"/>
        <v>402.52182347235697</v>
      </c>
      <c r="K37" s="88">
        <f t="shared" si="6"/>
        <v>394.47454279925222</v>
      </c>
      <c r="L37" s="89"/>
      <c r="M37" s="85">
        <f t="shared" si="3"/>
        <v>0</v>
      </c>
      <c r="N37" s="86">
        <f t="shared" si="7"/>
        <v>0</v>
      </c>
      <c r="O37" s="86">
        <f t="shared" si="2"/>
        <v>0</v>
      </c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</row>
    <row r="38" spans="1:35" s="9" customFormat="1">
      <c r="A38" s="580"/>
      <c r="B38" s="22">
        <v>601028</v>
      </c>
      <c r="C38" s="534" t="s">
        <v>467</v>
      </c>
      <c r="D38" s="534"/>
      <c r="E38" s="534"/>
      <c r="F38" s="534"/>
      <c r="G38" s="87" t="s">
        <v>2</v>
      </c>
      <c r="H38" s="87">
        <v>5</v>
      </c>
      <c r="I38" s="364">
        <v>510</v>
      </c>
      <c r="J38" s="86">
        <f t="shared" si="5"/>
        <v>494.66537342386039</v>
      </c>
      <c r="K38" s="88">
        <f t="shared" si="6"/>
        <v>484.77594416293647</v>
      </c>
      <c r="L38" s="89"/>
      <c r="M38" s="85">
        <f t="shared" si="3"/>
        <v>0</v>
      </c>
      <c r="N38" s="86">
        <f t="shared" si="7"/>
        <v>0</v>
      </c>
      <c r="O38" s="86">
        <f t="shared" si="2"/>
        <v>0</v>
      </c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</row>
    <row r="39" spans="1:35" s="9" customFormat="1">
      <c r="A39" s="580"/>
      <c r="B39" s="22">
        <v>601029</v>
      </c>
      <c r="C39" s="534" t="s">
        <v>468</v>
      </c>
      <c r="D39" s="534"/>
      <c r="E39" s="534"/>
      <c r="F39" s="534"/>
      <c r="G39" s="87" t="s">
        <v>2</v>
      </c>
      <c r="H39" s="87">
        <v>3</v>
      </c>
      <c r="I39" s="364">
        <v>725.5</v>
      </c>
      <c r="J39" s="86">
        <f t="shared" si="5"/>
        <v>703.68574199806017</v>
      </c>
      <c r="K39" s="88">
        <f t="shared" si="6"/>
        <v>689.61754409845173</v>
      </c>
      <c r="L39" s="89"/>
      <c r="M39" s="85">
        <f t="shared" si="3"/>
        <v>0</v>
      </c>
      <c r="N39" s="86">
        <f t="shared" si="7"/>
        <v>0</v>
      </c>
      <c r="O39" s="86">
        <f t="shared" si="2"/>
        <v>0</v>
      </c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</row>
    <row r="40" spans="1:35" s="9" customFormat="1">
      <c r="A40" s="580"/>
      <c r="B40" s="22">
        <v>601030</v>
      </c>
      <c r="C40" s="534" t="s">
        <v>469</v>
      </c>
      <c r="D40" s="534"/>
      <c r="E40" s="534"/>
      <c r="F40" s="534"/>
      <c r="G40" s="87" t="s">
        <v>2</v>
      </c>
      <c r="H40" s="87">
        <v>2</v>
      </c>
      <c r="I40" s="364">
        <v>920</v>
      </c>
      <c r="J40" s="86">
        <f t="shared" si="5"/>
        <v>892.337536372454</v>
      </c>
      <c r="K40" s="88">
        <f t="shared" si="6"/>
        <v>874.49778162725795</v>
      </c>
      <c r="L40" s="89"/>
      <c r="M40" s="85">
        <f t="shared" si="3"/>
        <v>0</v>
      </c>
      <c r="N40" s="86">
        <f t="shared" si="7"/>
        <v>0</v>
      </c>
      <c r="O40" s="86">
        <f t="shared" si="2"/>
        <v>0</v>
      </c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</row>
    <row r="41" spans="1:35" s="9" customFormat="1" ht="13.5" thickBot="1">
      <c r="A41" s="581"/>
      <c r="B41" s="195">
        <v>601031</v>
      </c>
      <c r="C41" s="578" t="s">
        <v>470</v>
      </c>
      <c r="D41" s="578"/>
      <c r="E41" s="578"/>
      <c r="F41" s="578"/>
      <c r="G41" s="90" t="s">
        <v>2</v>
      </c>
      <c r="H41" s="90">
        <v>2</v>
      </c>
      <c r="I41" s="365">
        <v>1130</v>
      </c>
      <c r="J41" s="91">
        <v>1096</v>
      </c>
      <c r="K41" s="92">
        <f t="shared" si="6"/>
        <v>1074.0885927087418</v>
      </c>
      <c r="L41" s="93"/>
      <c r="M41" s="85">
        <f t="shared" si="3"/>
        <v>0</v>
      </c>
      <c r="N41" s="86">
        <f t="shared" si="7"/>
        <v>0</v>
      </c>
      <c r="O41" s="86">
        <f t="shared" si="2"/>
        <v>0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</row>
    <row r="42" spans="1:35" ht="21" thickBo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15" t="s">
        <v>95</v>
      </c>
      <c r="M42" s="43">
        <f>SUM(M11:M41)</f>
        <v>0</v>
      </c>
      <c r="N42" s="43">
        <f>SUM(N11:N41)</f>
        <v>0</v>
      </c>
      <c r="O42" s="43">
        <f>SUM(O11:O41)</f>
        <v>0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</row>
    <row r="43" spans="1:3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</row>
    <row r="44" spans="1:3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</row>
    <row r="45" spans="1:3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3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</row>
    <row r="47" spans="1:3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3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</row>
    <row r="50" spans="1:3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</row>
    <row r="51" spans="1:3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</row>
    <row r="52" spans="1:3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</row>
    <row r="53" spans="1:3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</row>
    <row r="54" spans="1:3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</row>
    <row r="55" spans="1: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</row>
    <row r="56" spans="1:3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</row>
    <row r="57" spans="1:3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</row>
    <row r="58" spans="1:3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</row>
    <row r="59" spans="1:3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</row>
    <row r="60" spans="1: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</row>
    <row r="61" spans="1: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</row>
    <row r="62" spans="1:3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</row>
    <row r="63" spans="1:3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</row>
    <row r="64" spans="1:3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</row>
    <row r="65" spans="1:3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</row>
    <row r="66" spans="1:3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</row>
    <row r="67" spans="1:3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</row>
    <row r="68" spans="1:3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</row>
    <row r="69" spans="1:3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</row>
    <row r="70" spans="1:3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</row>
    <row r="71" spans="1:3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</row>
    <row r="72" spans="1:3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</row>
    <row r="73" spans="1:3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1:3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</row>
    <row r="75" spans="1:3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</row>
    <row r="76" spans="1:3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</row>
    <row r="77" spans="1:3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</row>
    <row r="78" spans="1:3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</row>
    <row r="79" spans="1:3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</row>
    <row r="80" spans="1:3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</row>
    <row r="81" spans="1:3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</row>
    <row r="82" spans="1:3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</row>
    <row r="83" spans="1:3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</row>
    <row r="84" spans="1:3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</row>
    <row r="85" spans="1:3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</row>
    <row r="86" spans="1:3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</row>
    <row r="87" spans="1:3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</row>
    <row r="88" spans="1:3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</row>
    <row r="89" spans="1:3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</row>
    <row r="90" spans="1:3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</row>
    <row r="91" spans="1:3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</row>
    <row r="92" spans="1:3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</row>
    <row r="93" spans="1:3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</row>
    <row r="94" spans="1:3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</row>
    <row r="95" spans="1:3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</row>
    <row r="96" spans="1:3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</row>
    <row r="97" spans="1:3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</row>
    <row r="98" spans="1:3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</row>
    <row r="99" spans="1:3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</row>
    <row r="100" spans="1:3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</row>
    <row r="101" spans="1:3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</row>
    <row r="102" spans="1:3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</row>
    <row r="103" spans="1:3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</row>
    <row r="104" spans="1:3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</row>
    <row r="105" spans="1:3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</row>
    <row r="106" spans="1:3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</row>
    <row r="107" spans="1:3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</row>
    <row r="108" spans="1:3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</row>
    <row r="109" spans="1:3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</row>
    <row r="110" spans="1:3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</row>
    <row r="111" spans="1:3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</row>
    <row r="112" spans="1:3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</row>
    <row r="113" spans="1:3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</row>
    <row r="114" spans="1:3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</row>
  </sheetData>
  <mergeCells count="47">
    <mergeCell ref="L2:O6"/>
    <mergeCell ref="L7:O7"/>
    <mergeCell ref="A4:H6"/>
    <mergeCell ref="A1:K1"/>
    <mergeCell ref="L1:O1"/>
    <mergeCell ref="A2:K2"/>
    <mergeCell ref="A3:K3"/>
    <mergeCell ref="A7:K7"/>
    <mergeCell ref="H9:H10"/>
    <mergeCell ref="A9:A10"/>
    <mergeCell ref="C17:F17"/>
    <mergeCell ref="C18:F18"/>
    <mergeCell ref="C19:F19"/>
    <mergeCell ref="B9:B10"/>
    <mergeCell ref="C16:F16"/>
    <mergeCell ref="C9:F10"/>
    <mergeCell ref="C25:F25"/>
    <mergeCell ref="C11:F11"/>
    <mergeCell ref="C12:F12"/>
    <mergeCell ref="C13:F13"/>
    <mergeCell ref="C14:F14"/>
    <mergeCell ref="C15:F15"/>
    <mergeCell ref="C23:F23"/>
    <mergeCell ref="C24:F24"/>
    <mergeCell ref="C33:F33"/>
    <mergeCell ref="C26:F26"/>
    <mergeCell ref="C27:F27"/>
    <mergeCell ref="C39:F39"/>
    <mergeCell ref="C28:F28"/>
    <mergeCell ref="C29:F29"/>
    <mergeCell ref="C30:F30"/>
    <mergeCell ref="C40:F40"/>
    <mergeCell ref="C41:F41"/>
    <mergeCell ref="A11:A17"/>
    <mergeCell ref="A18:A25"/>
    <mergeCell ref="A26:A33"/>
    <mergeCell ref="A34:A41"/>
    <mergeCell ref="C32:F32"/>
    <mergeCell ref="C34:F34"/>
    <mergeCell ref="C35:F35"/>
    <mergeCell ref="C36:F36"/>
    <mergeCell ref="C37:F37"/>
    <mergeCell ref="C38:F38"/>
    <mergeCell ref="C20:F20"/>
    <mergeCell ref="C21:F21"/>
    <mergeCell ref="C22:F22"/>
    <mergeCell ref="C31:F31"/>
  </mergeCells>
  <hyperlinks>
    <hyperlink ref="L7" r:id="rId1"/>
  </hyperlinks>
  <pageMargins left="0.09" right="0.11" top="0.3" bottom="0.39" header="0.19" footer="0.19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O275"/>
  <sheetViews>
    <sheetView workbookViewId="0">
      <selection activeCell="A7" sqref="A7:G7"/>
    </sheetView>
  </sheetViews>
  <sheetFormatPr defaultRowHeight="12.75"/>
  <cols>
    <col min="1" max="1" width="7.5703125" customWidth="1"/>
    <col min="2" max="2" width="54.140625" customWidth="1"/>
    <col min="3" max="3" width="6.140625" customWidth="1"/>
    <col min="4" max="4" width="8.140625" customWidth="1"/>
    <col min="8" max="8" width="13.42578125" customWidth="1"/>
    <col min="9" max="9" width="11.42578125" customWidth="1"/>
    <col min="10" max="10" width="12.28515625" customWidth="1"/>
    <col min="11" max="11" width="12.7109375" customWidth="1"/>
  </cols>
  <sheetData>
    <row r="1" spans="1:41" s="27" customFormat="1" ht="74.25" customHeight="1">
      <c r="A1" s="490"/>
      <c r="B1" s="490"/>
      <c r="C1" s="490"/>
      <c r="D1" s="490"/>
      <c r="E1" s="490"/>
      <c r="F1" s="490"/>
      <c r="G1" s="490"/>
      <c r="H1" s="109"/>
      <c r="I1" s="10"/>
      <c r="J1" s="9"/>
      <c r="K1" s="482" t="s">
        <v>99</v>
      </c>
      <c r="L1" s="483"/>
      <c r="M1" s="483"/>
      <c r="N1" s="483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s="27" customFormat="1" ht="15" customHeight="1">
      <c r="A2" s="489" t="s">
        <v>47</v>
      </c>
      <c r="B2" s="489"/>
      <c r="C2" s="489"/>
      <c r="D2" s="489"/>
      <c r="E2" s="489"/>
      <c r="F2" s="489"/>
      <c r="G2" s="489"/>
      <c r="H2" s="109"/>
      <c r="I2" s="10"/>
      <c r="J2" s="9"/>
      <c r="K2" s="491" t="s">
        <v>518</v>
      </c>
      <c r="L2" s="491"/>
      <c r="M2" s="491"/>
      <c r="N2" s="491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</row>
    <row r="3" spans="1:41" s="27" customFormat="1" ht="15" customHeight="1">
      <c r="A3" s="489" t="s">
        <v>48</v>
      </c>
      <c r="B3" s="489"/>
      <c r="C3" s="489"/>
      <c r="D3" s="489"/>
      <c r="E3" s="489"/>
      <c r="F3" s="489"/>
      <c r="G3" s="489"/>
      <c r="H3" s="109"/>
      <c r="I3" s="10"/>
      <c r="J3" s="9"/>
      <c r="K3" s="491"/>
      <c r="L3" s="491"/>
      <c r="M3" s="491"/>
      <c r="N3" s="491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</row>
    <row r="4" spans="1:41" s="27" customFormat="1" ht="19.5" customHeight="1">
      <c r="A4" s="110"/>
      <c r="B4" s="110"/>
      <c r="C4" s="111"/>
      <c r="D4" s="590"/>
      <c r="E4" s="590"/>
      <c r="F4" s="590"/>
      <c r="G4" s="590"/>
      <c r="H4" s="109"/>
      <c r="I4" s="10"/>
      <c r="J4" s="9"/>
      <c r="K4" s="491"/>
      <c r="L4" s="491"/>
      <c r="M4" s="491"/>
      <c r="N4" s="491"/>
      <c r="O4" s="315"/>
      <c r="P4" s="315"/>
      <c r="Q4" s="315"/>
      <c r="R4" s="315"/>
      <c r="S4" s="315"/>
      <c r="T4" s="315"/>
      <c r="U4" s="315"/>
      <c r="V4" s="31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</row>
    <row r="5" spans="1:41" s="27" customFormat="1" ht="15" customHeight="1">
      <c r="A5" s="110"/>
      <c r="B5" s="110"/>
      <c r="C5" s="111"/>
      <c r="D5" s="591"/>
      <c r="E5" s="591"/>
      <c r="F5" s="591"/>
      <c r="G5" s="591"/>
      <c r="H5" s="109"/>
      <c r="I5" s="10"/>
      <c r="J5" s="9"/>
      <c r="K5" s="491"/>
      <c r="L5" s="491"/>
      <c r="M5" s="491"/>
      <c r="N5" s="491"/>
      <c r="O5" s="315"/>
      <c r="P5" s="315"/>
      <c r="Q5" s="315"/>
      <c r="R5" s="315"/>
      <c r="S5" s="315"/>
      <c r="T5" s="315"/>
      <c r="U5" s="315"/>
      <c r="V5" s="31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</row>
    <row r="6" spans="1:41" s="27" customFormat="1" ht="15" customHeight="1" thickBot="1">
      <c r="A6" s="110"/>
      <c r="B6" s="110"/>
      <c r="C6" s="112"/>
      <c r="D6" s="109"/>
      <c r="E6" s="109"/>
      <c r="F6" s="109"/>
      <c r="G6" s="334"/>
      <c r="H6" s="109"/>
      <c r="I6" s="10"/>
      <c r="J6" s="9"/>
      <c r="K6" s="491"/>
      <c r="L6" s="491"/>
      <c r="M6" s="491"/>
      <c r="N6" s="491"/>
      <c r="O6" s="315"/>
      <c r="P6" s="315"/>
      <c r="Q6" s="315"/>
      <c r="R6" s="315"/>
      <c r="S6" s="315"/>
      <c r="T6" s="315"/>
      <c r="U6" s="315"/>
      <c r="V6" s="31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</row>
    <row r="7" spans="1:41" s="99" customFormat="1" ht="34.15" customHeight="1" thickBot="1">
      <c r="A7" s="486" t="s">
        <v>1889</v>
      </c>
      <c r="B7" s="486"/>
      <c r="C7" s="486"/>
      <c r="D7" s="486"/>
      <c r="E7" s="486"/>
      <c r="F7" s="486"/>
      <c r="G7" s="486"/>
      <c r="H7" s="12" t="s">
        <v>95</v>
      </c>
      <c r="I7" s="13">
        <f>M7+Хозяйств!P8+'Замки  '!P8+Инстументы!M8+'Мебель для отдыха'!P8+Сантехника!Q8</f>
        <v>0</v>
      </c>
      <c r="J7" s="13">
        <f>IF($I$7&gt;=30000,N7+Хозяйств!Q8+'Замки  '!Q8+Инстументы!N8+'Мебель для отдыха'!Q8+Сантехника!R8,0)</f>
        <v>0</v>
      </c>
      <c r="K7" s="18">
        <f>IF($I$7&gt;=100000,O7+Хозяйств!R8+'Замки  '!R8+Инстументы!O8+'Мебель для отдыха'!R8+Сантехника!S8,0)</f>
        <v>0</v>
      </c>
      <c r="L7" s="318"/>
      <c r="M7" s="153">
        <f>I1054</f>
        <v>0</v>
      </c>
      <c r="N7" s="153">
        <f>J1054</f>
        <v>0</v>
      </c>
      <c r="O7" s="153">
        <f>K1054</f>
        <v>0</v>
      </c>
      <c r="P7" s="313"/>
      <c r="Q7" s="313"/>
      <c r="R7" s="313"/>
      <c r="S7" s="117"/>
      <c r="T7" s="117"/>
      <c r="U7" s="117"/>
      <c r="V7" s="117"/>
      <c r="W7" s="117"/>
      <c r="X7" s="117"/>
      <c r="Y7" s="117"/>
      <c r="Z7" s="117"/>
      <c r="AA7" s="117"/>
      <c r="AB7" s="117"/>
    </row>
    <row r="8" spans="1:41" s="99" customFormat="1" ht="15.75" customHeight="1">
      <c r="A8" s="510" t="s">
        <v>825</v>
      </c>
      <c r="B8" s="500" t="s">
        <v>0</v>
      </c>
      <c r="C8" s="332" t="s">
        <v>11</v>
      </c>
      <c r="D8" s="597" t="s">
        <v>219</v>
      </c>
      <c r="E8" s="66" t="s">
        <v>12</v>
      </c>
      <c r="F8" s="67" t="s">
        <v>12</v>
      </c>
      <c r="G8" s="68" t="s">
        <v>12</v>
      </c>
      <c r="H8" s="118" t="s">
        <v>94</v>
      </c>
      <c r="I8" s="119" t="s">
        <v>96</v>
      </c>
      <c r="J8" s="120" t="s">
        <v>97</v>
      </c>
      <c r="K8" s="121" t="s">
        <v>98</v>
      </c>
      <c r="L8" s="313"/>
      <c r="M8" s="313"/>
      <c r="N8" s="313"/>
      <c r="O8" s="313"/>
      <c r="P8" s="313"/>
      <c r="Q8" s="313"/>
      <c r="R8" s="313"/>
      <c r="S8" s="117"/>
      <c r="T8" s="117"/>
      <c r="U8" s="117"/>
      <c r="V8" s="117"/>
      <c r="W8" s="117"/>
      <c r="X8" s="117"/>
      <c r="Y8" s="117"/>
      <c r="Z8" s="117"/>
      <c r="AA8" s="117"/>
      <c r="AB8" s="117"/>
    </row>
    <row r="9" spans="1:41" s="99" customFormat="1" ht="16.5" customHeight="1" thickBot="1">
      <c r="A9" s="596"/>
      <c r="B9" s="540"/>
      <c r="C9" s="333" t="s">
        <v>10</v>
      </c>
      <c r="D9" s="598"/>
      <c r="E9" s="191" t="s">
        <v>1</v>
      </c>
      <c r="F9" s="192" t="s">
        <v>102</v>
      </c>
      <c r="G9" s="193" t="s">
        <v>103</v>
      </c>
      <c r="H9" s="122" t="s">
        <v>2</v>
      </c>
      <c r="I9" s="123" t="s">
        <v>100</v>
      </c>
      <c r="J9" s="124" t="s">
        <v>102</v>
      </c>
      <c r="K9" s="125" t="s">
        <v>103</v>
      </c>
      <c r="L9" s="313"/>
      <c r="M9" s="313"/>
      <c r="N9" s="313"/>
      <c r="O9" s="313"/>
      <c r="P9" s="313"/>
      <c r="Q9" s="313"/>
      <c r="R9" s="313"/>
      <c r="S9" s="117"/>
      <c r="T9" s="117"/>
      <c r="U9" s="117"/>
      <c r="V9" s="117"/>
      <c r="W9" s="117"/>
      <c r="X9" s="117"/>
      <c r="Y9" s="117"/>
      <c r="Z9" s="117"/>
      <c r="AA9" s="117"/>
      <c r="AB9" s="117"/>
    </row>
    <row r="10" spans="1:41" s="128" customFormat="1" ht="15" customHeight="1">
      <c r="A10" s="593" t="s">
        <v>1588</v>
      </c>
      <c r="B10" s="593"/>
      <c r="C10" s="593"/>
      <c r="D10" s="593"/>
      <c r="E10" s="593"/>
      <c r="F10" s="593"/>
      <c r="G10" s="593"/>
      <c r="H10" s="126"/>
      <c r="I10" s="46"/>
      <c r="J10" s="46"/>
      <c r="K10" s="46"/>
      <c r="L10" s="314"/>
      <c r="M10" s="314"/>
      <c r="N10" s="314"/>
      <c r="O10" s="314"/>
      <c r="P10" s="314"/>
      <c r="Q10" s="314"/>
      <c r="R10" s="314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</row>
    <row r="11" spans="1:41" s="128" customFormat="1" ht="15" customHeight="1" thickBot="1">
      <c r="A11" s="522" t="s">
        <v>1590</v>
      </c>
      <c r="B11" s="522"/>
      <c r="C11" s="522"/>
      <c r="D11" s="522"/>
      <c r="E11" s="522"/>
      <c r="F11" s="522"/>
      <c r="G11" s="522"/>
      <c r="H11" s="126"/>
      <c r="I11" s="46"/>
      <c r="J11" s="46"/>
      <c r="K11" s="46"/>
      <c r="L11" s="314"/>
      <c r="M11" s="314"/>
      <c r="N11" s="314"/>
      <c r="O11" s="314"/>
      <c r="P11" s="314"/>
      <c r="Q11" s="314"/>
      <c r="R11" s="314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</row>
    <row r="12" spans="1:41" s="330" customFormat="1" ht="24" customHeight="1">
      <c r="A12" s="325">
        <v>701001</v>
      </c>
      <c r="B12" s="331" t="s">
        <v>1630</v>
      </c>
      <c r="C12" s="325" t="s">
        <v>1589</v>
      </c>
      <c r="D12" s="325">
        <v>15</v>
      </c>
      <c r="E12" s="326">
        <v>0</v>
      </c>
      <c r="F12" s="327">
        <f>E12/1.031</f>
        <v>0</v>
      </c>
      <c r="G12" s="327">
        <f>F12/1.0204</f>
        <v>0</v>
      </c>
      <c r="H12" s="328"/>
      <c r="I12" s="329">
        <f>SUM(E12*H12)</f>
        <v>0</v>
      </c>
      <c r="J12" s="327">
        <f>IF($I$7&gt;=30000,F12*H12,0)</f>
        <v>0</v>
      </c>
      <c r="K12" s="327">
        <f>IF($I$7&gt;=100000,H12*G12,0)</f>
        <v>0</v>
      </c>
      <c r="L12" s="313"/>
      <c r="M12" s="313"/>
      <c r="N12" s="313"/>
      <c r="O12" s="313"/>
      <c r="P12" s="313"/>
      <c r="Q12" s="313"/>
      <c r="R12" s="313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</row>
    <row r="13" spans="1:41" s="309" customFormat="1" ht="24" customHeight="1">
      <c r="A13" s="325">
        <v>701002</v>
      </c>
      <c r="B13" s="331" t="s">
        <v>1629</v>
      </c>
      <c r="C13" s="325" t="s">
        <v>1589</v>
      </c>
      <c r="D13" s="52">
        <v>15</v>
      </c>
      <c r="E13" s="326">
        <v>0</v>
      </c>
      <c r="F13" s="53">
        <f t="shared" ref="F13:F23" si="0">E13/1.031</f>
        <v>0</v>
      </c>
      <c r="G13" s="53">
        <f t="shared" ref="G13:G23" si="1">F13/1.0204</f>
        <v>0</v>
      </c>
      <c r="H13" s="142"/>
      <c r="I13" s="55">
        <f t="shared" ref="I13:I23" si="2">SUM(E13*H13)</f>
        <v>0</v>
      </c>
      <c r="J13" s="53">
        <f t="shared" ref="J13:J23" si="3">IF($I$7&gt;=30000,F13*H13,0)</f>
        <v>0</v>
      </c>
      <c r="K13" s="53">
        <f t="shared" ref="K13:K23" si="4">IF($I$7&gt;=100000,H13*G13,0)</f>
        <v>0</v>
      </c>
      <c r="L13" s="314"/>
      <c r="M13" s="314"/>
      <c r="N13" s="314"/>
      <c r="O13" s="314"/>
      <c r="P13" s="314"/>
      <c r="Q13" s="314"/>
      <c r="R13" s="314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</row>
    <row r="14" spans="1:41" s="309" customFormat="1" ht="24" customHeight="1">
      <c r="A14" s="325">
        <v>701003</v>
      </c>
      <c r="B14" s="331" t="s">
        <v>1610</v>
      </c>
      <c r="C14" s="325" t="s">
        <v>1589</v>
      </c>
      <c r="D14" s="325">
        <v>15</v>
      </c>
      <c r="E14" s="326">
        <v>0</v>
      </c>
      <c r="F14" s="53">
        <f t="shared" si="0"/>
        <v>0</v>
      </c>
      <c r="G14" s="53">
        <f t="shared" si="1"/>
        <v>0</v>
      </c>
      <c r="H14" s="142"/>
      <c r="I14" s="55">
        <f t="shared" si="2"/>
        <v>0</v>
      </c>
      <c r="J14" s="53">
        <f t="shared" si="3"/>
        <v>0</v>
      </c>
      <c r="K14" s="53">
        <f t="shared" si="4"/>
        <v>0</v>
      </c>
      <c r="L14" s="314"/>
      <c r="M14" s="314"/>
      <c r="N14" s="314"/>
      <c r="O14" s="314"/>
      <c r="P14" s="314"/>
      <c r="Q14" s="314"/>
      <c r="R14" s="314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</row>
    <row r="15" spans="1:41" s="309" customFormat="1" ht="24" customHeight="1">
      <c r="A15" s="325">
        <v>701004</v>
      </c>
      <c r="B15" s="331" t="s">
        <v>1611</v>
      </c>
      <c r="C15" s="325" t="s">
        <v>1589</v>
      </c>
      <c r="D15" s="52">
        <v>15</v>
      </c>
      <c r="E15" s="326">
        <v>0</v>
      </c>
      <c r="F15" s="53">
        <f t="shared" si="0"/>
        <v>0</v>
      </c>
      <c r="G15" s="53">
        <f t="shared" si="1"/>
        <v>0</v>
      </c>
      <c r="H15" s="142"/>
      <c r="I15" s="55">
        <f t="shared" si="2"/>
        <v>0</v>
      </c>
      <c r="J15" s="53">
        <f t="shared" si="3"/>
        <v>0</v>
      </c>
      <c r="K15" s="53">
        <f t="shared" si="4"/>
        <v>0</v>
      </c>
      <c r="L15" s="313"/>
      <c r="M15" s="313"/>
      <c r="N15" s="313"/>
      <c r="O15" s="313"/>
      <c r="P15" s="313"/>
      <c r="Q15" s="313"/>
      <c r="R15" s="313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</row>
    <row r="16" spans="1:41" s="309" customFormat="1" ht="24" customHeight="1">
      <c r="A16" s="325">
        <v>701005</v>
      </c>
      <c r="B16" s="331" t="s">
        <v>1612</v>
      </c>
      <c r="C16" s="325" t="s">
        <v>1589</v>
      </c>
      <c r="D16" s="325">
        <v>15</v>
      </c>
      <c r="E16" s="326">
        <v>0</v>
      </c>
      <c r="F16" s="53">
        <f t="shared" si="0"/>
        <v>0</v>
      </c>
      <c r="G16" s="53">
        <f t="shared" si="1"/>
        <v>0</v>
      </c>
      <c r="H16" s="142"/>
      <c r="I16" s="55">
        <f t="shared" si="2"/>
        <v>0</v>
      </c>
      <c r="J16" s="53">
        <f t="shared" si="3"/>
        <v>0</v>
      </c>
      <c r="K16" s="53">
        <f t="shared" si="4"/>
        <v>0</v>
      </c>
      <c r="L16" s="314"/>
      <c r="M16" s="314"/>
      <c r="N16" s="314"/>
      <c r="O16" s="314"/>
      <c r="P16" s="314"/>
      <c r="Q16" s="314"/>
      <c r="R16" s="314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</row>
    <row r="17" spans="1:28" s="309" customFormat="1" ht="24" customHeight="1">
      <c r="A17" s="325">
        <v>701006</v>
      </c>
      <c r="B17" s="331" t="s">
        <v>1613</v>
      </c>
      <c r="C17" s="325" t="s">
        <v>1589</v>
      </c>
      <c r="D17" s="52">
        <v>15</v>
      </c>
      <c r="E17" s="326">
        <v>0</v>
      </c>
      <c r="F17" s="53">
        <f t="shared" si="0"/>
        <v>0</v>
      </c>
      <c r="G17" s="53">
        <f t="shared" si="1"/>
        <v>0</v>
      </c>
      <c r="H17" s="142"/>
      <c r="I17" s="55">
        <f t="shared" si="2"/>
        <v>0</v>
      </c>
      <c r="J17" s="53">
        <f t="shared" si="3"/>
        <v>0</v>
      </c>
      <c r="K17" s="53">
        <f t="shared" si="4"/>
        <v>0</v>
      </c>
      <c r="L17" s="314"/>
      <c r="M17" s="314"/>
      <c r="N17" s="314"/>
      <c r="O17" s="314"/>
      <c r="P17" s="314"/>
      <c r="Q17" s="314"/>
      <c r="R17" s="314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</row>
    <row r="18" spans="1:28" s="309" customFormat="1" ht="24" customHeight="1">
      <c r="A18" s="325">
        <v>701007</v>
      </c>
      <c r="B18" s="331" t="s">
        <v>1614</v>
      </c>
      <c r="C18" s="325" t="s">
        <v>1589</v>
      </c>
      <c r="D18" s="325">
        <v>15</v>
      </c>
      <c r="E18" s="326">
        <v>0</v>
      </c>
      <c r="F18" s="53">
        <f t="shared" si="0"/>
        <v>0</v>
      </c>
      <c r="G18" s="53">
        <f t="shared" si="1"/>
        <v>0</v>
      </c>
      <c r="H18" s="142"/>
      <c r="I18" s="55">
        <f t="shared" si="2"/>
        <v>0</v>
      </c>
      <c r="J18" s="53">
        <f t="shared" si="3"/>
        <v>0</v>
      </c>
      <c r="K18" s="53">
        <f t="shared" si="4"/>
        <v>0</v>
      </c>
      <c r="L18" s="313"/>
      <c r="M18" s="313"/>
      <c r="N18" s="313"/>
      <c r="O18" s="313"/>
      <c r="P18" s="313"/>
      <c r="Q18" s="313"/>
      <c r="R18" s="313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</row>
    <row r="19" spans="1:28" s="309" customFormat="1" ht="24" customHeight="1">
      <c r="A19" s="325">
        <v>701008</v>
      </c>
      <c r="B19" s="331" t="s">
        <v>1615</v>
      </c>
      <c r="C19" s="325" t="s">
        <v>1589</v>
      </c>
      <c r="D19" s="52">
        <v>15</v>
      </c>
      <c r="E19" s="326">
        <v>0</v>
      </c>
      <c r="F19" s="53">
        <f t="shared" si="0"/>
        <v>0</v>
      </c>
      <c r="G19" s="53">
        <f t="shared" si="1"/>
        <v>0</v>
      </c>
      <c r="H19" s="142"/>
      <c r="I19" s="55">
        <f t="shared" si="2"/>
        <v>0</v>
      </c>
      <c r="J19" s="53">
        <f t="shared" si="3"/>
        <v>0</v>
      </c>
      <c r="K19" s="53">
        <f t="shared" si="4"/>
        <v>0</v>
      </c>
      <c r="L19" s="314"/>
      <c r="M19" s="314"/>
      <c r="N19" s="314"/>
      <c r="O19" s="314"/>
      <c r="P19" s="314"/>
      <c r="Q19" s="314"/>
      <c r="R19" s="314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</row>
    <row r="20" spans="1:28" s="309" customFormat="1" ht="24" customHeight="1">
      <c r="A20" s="325">
        <v>701009</v>
      </c>
      <c r="B20" s="331" t="s">
        <v>1616</v>
      </c>
      <c r="C20" s="325" t="s">
        <v>1589</v>
      </c>
      <c r="D20" s="325">
        <v>15</v>
      </c>
      <c r="E20" s="326">
        <v>0</v>
      </c>
      <c r="F20" s="53">
        <f t="shared" si="0"/>
        <v>0</v>
      </c>
      <c r="G20" s="53">
        <f t="shared" si="1"/>
        <v>0</v>
      </c>
      <c r="H20" s="142"/>
      <c r="I20" s="55">
        <f t="shared" si="2"/>
        <v>0</v>
      </c>
      <c r="J20" s="53">
        <f t="shared" si="3"/>
        <v>0</v>
      </c>
      <c r="K20" s="53">
        <f t="shared" si="4"/>
        <v>0</v>
      </c>
      <c r="L20" s="314"/>
      <c r="M20" s="314"/>
      <c r="N20" s="314"/>
      <c r="O20" s="314"/>
      <c r="P20" s="314"/>
      <c r="Q20" s="314"/>
      <c r="R20" s="314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</row>
    <row r="21" spans="1:28" s="309" customFormat="1" ht="24" customHeight="1">
      <c r="A21" s="325">
        <v>701010</v>
      </c>
      <c r="B21" s="331" t="s">
        <v>1617</v>
      </c>
      <c r="C21" s="325" t="s">
        <v>1589</v>
      </c>
      <c r="D21" s="52">
        <v>15</v>
      </c>
      <c r="E21" s="326">
        <v>0</v>
      </c>
      <c r="F21" s="53">
        <f t="shared" si="0"/>
        <v>0</v>
      </c>
      <c r="G21" s="53">
        <f t="shared" si="1"/>
        <v>0</v>
      </c>
      <c r="H21" s="142"/>
      <c r="I21" s="55">
        <f t="shared" si="2"/>
        <v>0</v>
      </c>
      <c r="J21" s="53">
        <f t="shared" si="3"/>
        <v>0</v>
      </c>
      <c r="K21" s="53">
        <f t="shared" si="4"/>
        <v>0</v>
      </c>
      <c r="L21" s="313"/>
      <c r="M21" s="313"/>
      <c r="N21" s="313"/>
      <c r="O21" s="313"/>
      <c r="P21" s="313"/>
      <c r="Q21" s="313"/>
      <c r="R21" s="313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</row>
    <row r="22" spans="1:28" s="309" customFormat="1" ht="24" customHeight="1">
      <c r="A22" s="325">
        <v>701011</v>
      </c>
      <c r="B22" s="331" t="s">
        <v>1618</v>
      </c>
      <c r="C22" s="325" t="s">
        <v>1589</v>
      </c>
      <c r="D22" s="325">
        <v>15</v>
      </c>
      <c r="E22" s="326">
        <v>0</v>
      </c>
      <c r="F22" s="53">
        <f t="shared" si="0"/>
        <v>0</v>
      </c>
      <c r="G22" s="53">
        <f t="shared" si="1"/>
        <v>0</v>
      </c>
      <c r="H22" s="142"/>
      <c r="I22" s="55">
        <f t="shared" si="2"/>
        <v>0</v>
      </c>
      <c r="J22" s="53">
        <f t="shared" si="3"/>
        <v>0</v>
      </c>
      <c r="K22" s="53">
        <f t="shared" si="4"/>
        <v>0</v>
      </c>
      <c r="L22" s="314"/>
      <c r="M22" s="314"/>
      <c r="N22" s="314"/>
      <c r="O22" s="314"/>
      <c r="P22" s="314"/>
      <c r="Q22" s="314"/>
      <c r="R22" s="314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</row>
    <row r="23" spans="1:28" s="309" customFormat="1" ht="24" customHeight="1">
      <c r="A23" s="325">
        <v>701012</v>
      </c>
      <c r="B23" s="331" t="s">
        <v>1619</v>
      </c>
      <c r="C23" s="325" t="s">
        <v>1589</v>
      </c>
      <c r="D23" s="52">
        <v>15</v>
      </c>
      <c r="E23" s="326">
        <v>0</v>
      </c>
      <c r="F23" s="53">
        <f t="shared" si="0"/>
        <v>0</v>
      </c>
      <c r="G23" s="53">
        <f t="shared" si="1"/>
        <v>0</v>
      </c>
      <c r="H23" s="142"/>
      <c r="I23" s="55">
        <f t="shared" si="2"/>
        <v>0</v>
      </c>
      <c r="J23" s="53">
        <f t="shared" si="3"/>
        <v>0</v>
      </c>
      <c r="K23" s="53">
        <f t="shared" si="4"/>
        <v>0</v>
      </c>
      <c r="L23" s="314"/>
      <c r="M23" s="314"/>
      <c r="N23" s="314"/>
      <c r="O23" s="314"/>
      <c r="P23" s="314"/>
      <c r="Q23" s="314"/>
      <c r="R23" s="314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</row>
    <row r="24" spans="1:28" s="309" customFormat="1" ht="24" customHeight="1">
      <c r="A24" s="325">
        <v>701013</v>
      </c>
      <c r="B24" s="331" t="s">
        <v>1620</v>
      </c>
      <c r="C24" s="325" t="s">
        <v>1589</v>
      </c>
      <c r="D24" s="52">
        <v>15</v>
      </c>
      <c r="E24" s="326">
        <v>0</v>
      </c>
      <c r="F24" s="53">
        <f t="shared" ref="F24:F31" si="5">E24/1.031</f>
        <v>0</v>
      </c>
      <c r="G24" s="53">
        <f t="shared" ref="G24:G31" si="6">F24/1.0204</f>
        <v>0</v>
      </c>
      <c r="H24" s="142"/>
      <c r="I24" s="55">
        <f t="shared" ref="I24:I31" si="7">SUM(E24*H24)</f>
        <v>0</v>
      </c>
      <c r="J24" s="53">
        <f t="shared" ref="J24:J31" si="8">IF($I$7&gt;=30000,F24*H24,0)</f>
        <v>0</v>
      </c>
      <c r="K24" s="53">
        <f t="shared" ref="K24:K31" si="9">IF($I$7&gt;=100000,H24*G24,0)</f>
        <v>0</v>
      </c>
      <c r="L24" s="313"/>
      <c r="M24" s="313"/>
      <c r="N24" s="313"/>
      <c r="O24" s="313"/>
      <c r="P24" s="313"/>
      <c r="Q24" s="313"/>
      <c r="R24" s="313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</row>
    <row r="25" spans="1:28" s="309" customFormat="1" ht="24" customHeight="1">
      <c r="A25" s="325">
        <v>701014</v>
      </c>
      <c r="B25" s="331" t="s">
        <v>1621</v>
      </c>
      <c r="C25" s="325" t="s">
        <v>1589</v>
      </c>
      <c r="D25" s="52">
        <v>15</v>
      </c>
      <c r="E25" s="326">
        <v>0</v>
      </c>
      <c r="F25" s="53">
        <f t="shared" si="5"/>
        <v>0</v>
      </c>
      <c r="G25" s="53">
        <f t="shared" si="6"/>
        <v>0</v>
      </c>
      <c r="H25" s="142"/>
      <c r="I25" s="55">
        <f t="shared" si="7"/>
        <v>0</v>
      </c>
      <c r="J25" s="53">
        <f t="shared" si="8"/>
        <v>0</v>
      </c>
      <c r="K25" s="53">
        <f t="shared" si="9"/>
        <v>0</v>
      </c>
      <c r="L25" s="314"/>
      <c r="M25" s="314"/>
      <c r="N25" s="314"/>
      <c r="O25" s="314"/>
      <c r="P25" s="314"/>
      <c r="Q25" s="314"/>
      <c r="R25" s="314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</row>
    <row r="26" spans="1:28" s="309" customFormat="1" ht="24" customHeight="1">
      <c r="A26" s="325">
        <v>701015</v>
      </c>
      <c r="B26" s="331" t="s">
        <v>1622</v>
      </c>
      <c r="C26" s="325" t="s">
        <v>1589</v>
      </c>
      <c r="D26" s="52">
        <v>15</v>
      </c>
      <c r="E26" s="326">
        <v>0</v>
      </c>
      <c r="F26" s="53">
        <f t="shared" si="5"/>
        <v>0</v>
      </c>
      <c r="G26" s="53">
        <f t="shared" si="6"/>
        <v>0</v>
      </c>
      <c r="H26" s="142"/>
      <c r="I26" s="55">
        <f t="shared" si="7"/>
        <v>0</v>
      </c>
      <c r="J26" s="53">
        <f t="shared" si="8"/>
        <v>0</v>
      </c>
      <c r="K26" s="53">
        <f t="shared" si="9"/>
        <v>0</v>
      </c>
      <c r="L26" s="314"/>
      <c r="M26" s="314"/>
      <c r="N26" s="314"/>
      <c r="O26" s="314"/>
      <c r="P26" s="314"/>
      <c r="Q26" s="314"/>
      <c r="R26" s="314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</row>
    <row r="27" spans="1:28" s="309" customFormat="1" ht="24" customHeight="1">
      <c r="A27" s="325">
        <v>701016</v>
      </c>
      <c r="B27" s="331" t="s">
        <v>1623</v>
      </c>
      <c r="C27" s="325" t="s">
        <v>1589</v>
      </c>
      <c r="D27" s="52">
        <v>15</v>
      </c>
      <c r="E27" s="326">
        <v>0</v>
      </c>
      <c r="F27" s="53">
        <f t="shared" si="5"/>
        <v>0</v>
      </c>
      <c r="G27" s="53">
        <f t="shared" si="6"/>
        <v>0</v>
      </c>
      <c r="H27" s="142"/>
      <c r="I27" s="55">
        <f t="shared" si="7"/>
        <v>0</v>
      </c>
      <c r="J27" s="53">
        <f t="shared" si="8"/>
        <v>0</v>
      </c>
      <c r="K27" s="53">
        <f t="shared" si="9"/>
        <v>0</v>
      </c>
      <c r="L27" s="313"/>
      <c r="M27" s="313"/>
      <c r="N27" s="313"/>
      <c r="O27" s="313"/>
      <c r="P27" s="313"/>
      <c r="Q27" s="313"/>
      <c r="R27" s="313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</row>
    <row r="28" spans="1:28" s="309" customFormat="1" ht="24" customHeight="1">
      <c r="A28" s="325">
        <v>701017</v>
      </c>
      <c r="B28" s="331" t="s">
        <v>1624</v>
      </c>
      <c r="C28" s="325" t="s">
        <v>1589</v>
      </c>
      <c r="D28" s="52">
        <v>15</v>
      </c>
      <c r="E28" s="326">
        <v>0</v>
      </c>
      <c r="F28" s="53">
        <f t="shared" si="5"/>
        <v>0</v>
      </c>
      <c r="G28" s="53">
        <f t="shared" si="6"/>
        <v>0</v>
      </c>
      <c r="H28" s="142"/>
      <c r="I28" s="55">
        <f t="shared" si="7"/>
        <v>0</v>
      </c>
      <c r="J28" s="53">
        <f t="shared" si="8"/>
        <v>0</v>
      </c>
      <c r="K28" s="53">
        <f t="shared" si="9"/>
        <v>0</v>
      </c>
      <c r="L28" s="314"/>
      <c r="M28" s="314"/>
      <c r="N28" s="314"/>
      <c r="O28" s="314"/>
      <c r="P28" s="314"/>
      <c r="Q28" s="314"/>
      <c r="R28" s="314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</row>
    <row r="29" spans="1:28" s="309" customFormat="1" ht="24" customHeight="1">
      <c r="A29" s="325">
        <v>701018</v>
      </c>
      <c r="B29" s="331" t="s">
        <v>1625</v>
      </c>
      <c r="C29" s="325" t="s">
        <v>1589</v>
      </c>
      <c r="D29" s="52">
        <v>15</v>
      </c>
      <c r="E29" s="326">
        <v>0</v>
      </c>
      <c r="F29" s="53">
        <f t="shared" si="5"/>
        <v>0</v>
      </c>
      <c r="G29" s="53">
        <f t="shared" si="6"/>
        <v>0</v>
      </c>
      <c r="H29" s="142"/>
      <c r="I29" s="55">
        <f t="shared" si="7"/>
        <v>0</v>
      </c>
      <c r="J29" s="53">
        <f t="shared" si="8"/>
        <v>0</v>
      </c>
      <c r="K29" s="53">
        <f t="shared" si="9"/>
        <v>0</v>
      </c>
      <c r="L29" s="314"/>
      <c r="M29" s="314"/>
      <c r="N29" s="314"/>
      <c r="O29" s="314"/>
      <c r="P29" s="314"/>
      <c r="Q29" s="314"/>
      <c r="R29" s="314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</row>
    <row r="30" spans="1:28" s="309" customFormat="1" ht="24" customHeight="1">
      <c r="A30" s="325">
        <v>701019</v>
      </c>
      <c r="B30" s="331" t="s">
        <v>1626</v>
      </c>
      <c r="C30" s="325" t="s">
        <v>1589</v>
      </c>
      <c r="D30" s="52">
        <v>15</v>
      </c>
      <c r="E30" s="326">
        <v>0</v>
      </c>
      <c r="F30" s="53">
        <f t="shared" si="5"/>
        <v>0</v>
      </c>
      <c r="G30" s="53">
        <f t="shared" si="6"/>
        <v>0</v>
      </c>
      <c r="H30" s="142"/>
      <c r="I30" s="55">
        <f t="shared" si="7"/>
        <v>0</v>
      </c>
      <c r="J30" s="53">
        <f t="shared" si="8"/>
        <v>0</v>
      </c>
      <c r="K30" s="53">
        <f t="shared" si="9"/>
        <v>0</v>
      </c>
      <c r="L30" s="313"/>
      <c r="M30" s="313"/>
      <c r="N30" s="313"/>
      <c r="O30" s="313"/>
      <c r="P30" s="313"/>
      <c r="Q30" s="313"/>
      <c r="R30" s="313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</row>
    <row r="31" spans="1:28" s="309" customFormat="1" ht="24" customHeight="1">
      <c r="A31" s="325">
        <v>701020</v>
      </c>
      <c r="B31" s="331" t="s">
        <v>1627</v>
      </c>
      <c r="C31" s="325" t="s">
        <v>1589</v>
      </c>
      <c r="D31" s="52">
        <v>15</v>
      </c>
      <c r="E31" s="326">
        <v>0</v>
      </c>
      <c r="F31" s="53">
        <f t="shared" si="5"/>
        <v>0</v>
      </c>
      <c r="G31" s="53">
        <f t="shared" si="6"/>
        <v>0</v>
      </c>
      <c r="H31" s="142"/>
      <c r="I31" s="55">
        <f t="shared" si="7"/>
        <v>0</v>
      </c>
      <c r="J31" s="53">
        <f t="shared" si="8"/>
        <v>0</v>
      </c>
      <c r="K31" s="53">
        <f t="shared" si="9"/>
        <v>0</v>
      </c>
      <c r="L31" s="314"/>
      <c r="M31" s="314"/>
      <c r="N31" s="314"/>
      <c r="O31" s="314"/>
      <c r="P31" s="314"/>
      <c r="Q31" s="314"/>
      <c r="R31" s="314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</row>
    <row r="32" spans="1:28" s="309" customFormat="1" ht="24" customHeight="1" thickBot="1">
      <c r="A32" s="325">
        <v>701021</v>
      </c>
      <c r="B32" s="331" t="s">
        <v>1628</v>
      </c>
      <c r="C32" s="325" t="s">
        <v>1589</v>
      </c>
      <c r="D32" s="52">
        <v>15</v>
      </c>
      <c r="E32" s="326">
        <v>0</v>
      </c>
      <c r="F32" s="53">
        <f>E32/1.031</f>
        <v>0</v>
      </c>
      <c r="G32" s="53">
        <f>F32/1.0204</f>
        <v>0</v>
      </c>
      <c r="H32" s="143"/>
      <c r="I32" s="55">
        <f>SUM(E32*H32)</f>
        <v>0</v>
      </c>
      <c r="J32" s="53">
        <f>IF($I$7&gt;=30000,F32*H32,0)</f>
        <v>0</v>
      </c>
      <c r="K32" s="53">
        <f>IF($I$7&gt;=100000,H32*G32,0)</f>
        <v>0</v>
      </c>
      <c r="L32" s="314"/>
      <c r="M32" s="314"/>
      <c r="N32" s="314"/>
      <c r="O32" s="314"/>
      <c r="P32" s="314"/>
      <c r="Q32" s="314"/>
      <c r="R32" s="314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</row>
    <row r="33" spans="1:28" s="128" customFormat="1" ht="15" customHeight="1" thickBot="1">
      <c r="A33" s="520" t="s">
        <v>1591</v>
      </c>
      <c r="B33" s="520"/>
      <c r="C33" s="520"/>
      <c r="D33" s="520"/>
      <c r="E33" s="520"/>
      <c r="F33" s="520"/>
      <c r="G33" s="520"/>
      <c r="H33" s="126"/>
      <c r="I33" s="46"/>
      <c r="J33" s="46"/>
      <c r="K33" s="46"/>
      <c r="L33" s="313"/>
      <c r="M33" s="313"/>
      <c r="N33" s="313"/>
      <c r="O33" s="313"/>
      <c r="P33" s="313"/>
      <c r="Q33" s="313"/>
      <c r="R33" s="313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</row>
    <row r="34" spans="1:28" s="330" customFormat="1" ht="24" customHeight="1">
      <c r="A34" s="325">
        <v>701022</v>
      </c>
      <c r="B34" s="331" t="s">
        <v>1631</v>
      </c>
      <c r="C34" s="325" t="s">
        <v>1589</v>
      </c>
      <c r="D34" s="325">
        <v>15</v>
      </c>
      <c r="E34" s="326">
        <v>0</v>
      </c>
      <c r="F34" s="327">
        <f>E34/1.031</f>
        <v>0</v>
      </c>
      <c r="G34" s="327">
        <f>F34/1.0204</f>
        <v>0</v>
      </c>
      <c r="H34" s="328"/>
      <c r="I34" s="329">
        <f>SUM(E34*H34)</f>
        <v>0</v>
      </c>
      <c r="J34" s="327">
        <f>IF($I$7&gt;=30000,F34*H34,0)</f>
        <v>0</v>
      </c>
      <c r="K34" s="327">
        <f>IF($I$7&gt;=100000,H34*G34,0)</f>
        <v>0</v>
      </c>
      <c r="L34" s="314"/>
      <c r="M34" s="314"/>
      <c r="N34" s="314"/>
      <c r="O34" s="314"/>
      <c r="P34" s="314"/>
      <c r="Q34" s="314"/>
      <c r="R34" s="314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</row>
    <row r="35" spans="1:28" s="309" customFormat="1" ht="24" customHeight="1">
      <c r="A35" s="325">
        <v>701023</v>
      </c>
      <c r="B35" s="331" t="s">
        <v>1632</v>
      </c>
      <c r="C35" s="325" t="s">
        <v>1589</v>
      </c>
      <c r="D35" s="52">
        <v>15</v>
      </c>
      <c r="E35" s="326">
        <v>0</v>
      </c>
      <c r="F35" s="53">
        <f t="shared" ref="F35:F54" si="10">E35/1.031</f>
        <v>0</v>
      </c>
      <c r="G35" s="53">
        <f t="shared" ref="G35:G54" si="11">F35/1.0204</f>
        <v>0</v>
      </c>
      <c r="H35" s="142"/>
      <c r="I35" s="55">
        <f t="shared" ref="I35:I54" si="12">SUM(E35*H35)</f>
        <v>0</v>
      </c>
      <c r="J35" s="53">
        <f t="shared" ref="J35:J54" si="13">IF($I$7&gt;=30000,F35*H35,0)</f>
        <v>0</v>
      </c>
      <c r="K35" s="53">
        <f t="shared" ref="K35:K54" si="14">IF($I$7&gt;=100000,H35*G35,0)</f>
        <v>0</v>
      </c>
      <c r="L35" s="314"/>
      <c r="M35" s="314"/>
      <c r="N35" s="314"/>
      <c r="O35" s="314"/>
      <c r="P35" s="314"/>
      <c r="Q35" s="314"/>
      <c r="R35" s="314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</row>
    <row r="36" spans="1:28" s="309" customFormat="1" ht="24" customHeight="1">
      <c r="A36" s="325">
        <v>701024</v>
      </c>
      <c r="B36" s="331" t="s">
        <v>1633</v>
      </c>
      <c r="C36" s="325" t="s">
        <v>1589</v>
      </c>
      <c r="D36" s="325">
        <v>15</v>
      </c>
      <c r="E36" s="326">
        <v>0</v>
      </c>
      <c r="F36" s="53">
        <f t="shared" si="10"/>
        <v>0</v>
      </c>
      <c r="G36" s="53">
        <f t="shared" si="11"/>
        <v>0</v>
      </c>
      <c r="H36" s="142"/>
      <c r="I36" s="55">
        <f t="shared" si="12"/>
        <v>0</v>
      </c>
      <c r="J36" s="53">
        <f t="shared" si="13"/>
        <v>0</v>
      </c>
      <c r="K36" s="53">
        <f t="shared" si="14"/>
        <v>0</v>
      </c>
      <c r="L36" s="313"/>
      <c r="M36" s="313"/>
      <c r="N36" s="313"/>
      <c r="O36" s="313"/>
      <c r="P36" s="313"/>
      <c r="Q36" s="313"/>
      <c r="R36" s="313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</row>
    <row r="37" spans="1:28" s="309" customFormat="1" ht="24" customHeight="1">
      <c r="A37" s="325">
        <v>701025</v>
      </c>
      <c r="B37" s="331" t="s">
        <v>1634</v>
      </c>
      <c r="C37" s="325" t="s">
        <v>1589</v>
      </c>
      <c r="D37" s="52">
        <v>15</v>
      </c>
      <c r="E37" s="326">
        <v>0</v>
      </c>
      <c r="F37" s="53">
        <f t="shared" si="10"/>
        <v>0</v>
      </c>
      <c r="G37" s="53">
        <f t="shared" si="11"/>
        <v>0</v>
      </c>
      <c r="H37" s="142"/>
      <c r="I37" s="55">
        <f t="shared" si="12"/>
        <v>0</v>
      </c>
      <c r="J37" s="53">
        <f t="shared" si="13"/>
        <v>0</v>
      </c>
      <c r="K37" s="53">
        <f t="shared" si="14"/>
        <v>0</v>
      </c>
      <c r="L37" s="314"/>
      <c r="M37" s="314"/>
      <c r="N37" s="314"/>
      <c r="O37" s="314"/>
      <c r="P37" s="314"/>
      <c r="Q37" s="314"/>
      <c r="R37" s="314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</row>
    <row r="38" spans="1:28" s="309" customFormat="1" ht="24" customHeight="1">
      <c r="A38" s="325">
        <v>701026</v>
      </c>
      <c r="B38" s="331" t="s">
        <v>1635</v>
      </c>
      <c r="C38" s="325" t="s">
        <v>1589</v>
      </c>
      <c r="D38" s="325">
        <v>15</v>
      </c>
      <c r="E38" s="326">
        <v>0</v>
      </c>
      <c r="F38" s="53">
        <f t="shared" si="10"/>
        <v>0</v>
      </c>
      <c r="G38" s="53">
        <f t="shared" si="11"/>
        <v>0</v>
      </c>
      <c r="H38" s="142"/>
      <c r="I38" s="55">
        <f t="shared" si="12"/>
        <v>0</v>
      </c>
      <c r="J38" s="53">
        <f t="shared" si="13"/>
        <v>0</v>
      </c>
      <c r="K38" s="53">
        <f t="shared" si="14"/>
        <v>0</v>
      </c>
      <c r="L38" s="314"/>
      <c r="M38" s="314"/>
      <c r="N38" s="314"/>
      <c r="O38" s="314"/>
      <c r="P38" s="314"/>
      <c r="Q38" s="314"/>
      <c r="R38" s="314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</row>
    <row r="39" spans="1:28" s="309" customFormat="1" ht="24" customHeight="1">
      <c r="A39" s="325">
        <v>701027</v>
      </c>
      <c r="B39" s="331" t="s">
        <v>1636</v>
      </c>
      <c r="C39" s="325" t="s">
        <v>1589</v>
      </c>
      <c r="D39" s="52">
        <v>15</v>
      </c>
      <c r="E39" s="326">
        <v>0</v>
      </c>
      <c r="F39" s="53">
        <f t="shared" si="10"/>
        <v>0</v>
      </c>
      <c r="G39" s="53">
        <f t="shared" si="11"/>
        <v>0</v>
      </c>
      <c r="H39" s="142"/>
      <c r="I39" s="55">
        <f t="shared" si="12"/>
        <v>0</v>
      </c>
      <c r="J39" s="53">
        <f t="shared" si="13"/>
        <v>0</v>
      </c>
      <c r="K39" s="53">
        <f t="shared" si="14"/>
        <v>0</v>
      </c>
      <c r="L39" s="313"/>
      <c r="M39" s="313"/>
      <c r="N39" s="313"/>
      <c r="O39" s="313"/>
      <c r="P39" s="313"/>
      <c r="Q39" s="313"/>
      <c r="R39" s="313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</row>
    <row r="40" spans="1:28" s="309" customFormat="1" ht="24" customHeight="1">
      <c r="A40" s="325">
        <v>701028</v>
      </c>
      <c r="B40" s="331" t="s">
        <v>1637</v>
      </c>
      <c r="C40" s="325" t="s">
        <v>1589</v>
      </c>
      <c r="D40" s="325">
        <v>15</v>
      </c>
      <c r="E40" s="326">
        <v>0</v>
      </c>
      <c r="F40" s="53">
        <f t="shared" si="10"/>
        <v>0</v>
      </c>
      <c r="G40" s="53">
        <f t="shared" si="11"/>
        <v>0</v>
      </c>
      <c r="H40" s="142"/>
      <c r="I40" s="55">
        <f t="shared" si="12"/>
        <v>0</v>
      </c>
      <c r="J40" s="53">
        <f t="shared" si="13"/>
        <v>0</v>
      </c>
      <c r="K40" s="53">
        <f t="shared" si="14"/>
        <v>0</v>
      </c>
      <c r="L40" s="314"/>
      <c r="M40" s="314"/>
      <c r="N40" s="314"/>
      <c r="O40" s="314"/>
      <c r="P40" s="314"/>
      <c r="Q40" s="314"/>
      <c r="R40" s="314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</row>
    <row r="41" spans="1:28" s="309" customFormat="1" ht="24" customHeight="1">
      <c r="A41" s="325">
        <v>701029</v>
      </c>
      <c r="B41" s="331" t="s">
        <v>1638</v>
      </c>
      <c r="C41" s="325" t="s">
        <v>1589</v>
      </c>
      <c r="D41" s="52">
        <v>15</v>
      </c>
      <c r="E41" s="326">
        <v>0</v>
      </c>
      <c r="F41" s="53">
        <f t="shared" si="10"/>
        <v>0</v>
      </c>
      <c r="G41" s="53">
        <f t="shared" si="11"/>
        <v>0</v>
      </c>
      <c r="H41" s="142"/>
      <c r="I41" s="55">
        <f t="shared" si="12"/>
        <v>0</v>
      </c>
      <c r="J41" s="53">
        <f t="shared" si="13"/>
        <v>0</v>
      </c>
      <c r="K41" s="53">
        <f t="shared" si="14"/>
        <v>0</v>
      </c>
      <c r="L41" s="314"/>
      <c r="M41" s="314"/>
      <c r="N41" s="314"/>
      <c r="O41" s="314"/>
      <c r="P41" s="314"/>
      <c r="Q41" s="314"/>
      <c r="R41" s="314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</row>
    <row r="42" spans="1:28" s="309" customFormat="1" ht="24" customHeight="1">
      <c r="A42" s="325">
        <v>701030</v>
      </c>
      <c r="B42" s="331" t="s">
        <v>1639</v>
      </c>
      <c r="C42" s="325" t="s">
        <v>1589</v>
      </c>
      <c r="D42" s="325">
        <v>15</v>
      </c>
      <c r="E42" s="326">
        <v>0</v>
      </c>
      <c r="F42" s="53">
        <f t="shared" si="10"/>
        <v>0</v>
      </c>
      <c r="G42" s="53">
        <f t="shared" si="11"/>
        <v>0</v>
      </c>
      <c r="H42" s="142"/>
      <c r="I42" s="55">
        <f t="shared" si="12"/>
        <v>0</v>
      </c>
      <c r="J42" s="53">
        <f t="shared" si="13"/>
        <v>0</v>
      </c>
      <c r="K42" s="53">
        <f t="shared" si="14"/>
        <v>0</v>
      </c>
      <c r="L42" s="313"/>
      <c r="M42" s="313"/>
      <c r="N42" s="313"/>
      <c r="O42" s="313"/>
      <c r="P42" s="313"/>
      <c r="Q42" s="313"/>
      <c r="R42" s="313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</row>
    <row r="43" spans="1:28" s="309" customFormat="1" ht="24" customHeight="1">
      <c r="A43" s="325">
        <v>701031</v>
      </c>
      <c r="B43" s="331" t="s">
        <v>1640</v>
      </c>
      <c r="C43" s="325" t="s">
        <v>1589</v>
      </c>
      <c r="D43" s="52">
        <v>15</v>
      </c>
      <c r="E43" s="326">
        <v>0</v>
      </c>
      <c r="F43" s="53">
        <f t="shared" si="10"/>
        <v>0</v>
      </c>
      <c r="G43" s="53">
        <f t="shared" si="11"/>
        <v>0</v>
      </c>
      <c r="H43" s="142"/>
      <c r="I43" s="55">
        <f t="shared" si="12"/>
        <v>0</v>
      </c>
      <c r="J43" s="53">
        <f t="shared" si="13"/>
        <v>0</v>
      </c>
      <c r="K43" s="53">
        <f t="shared" si="14"/>
        <v>0</v>
      </c>
      <c r="L43" s="314"/>
      <c r="M43" s="314"/>
      <c r="N43" s="314"/>
      <c r="O43" s="314"/>
      <c r="P43" s="314"/>
      <c r="Q43" s="314"/>
      <c r="R43" s="314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</row>
    <row r="44" spans="1:28" s="309" customFormat="1" ht="24" customHeight="1">
      <c r="A44" s="325">
        <v>701032</v>
      </c>
      <c r="B44" s="331" t="s">
        <v>1641</v>
      </c>
      <c r="C44" s="325" t="s">
        <v>1589</v>
      </c>
      <c r="D44" s="325">
        <v>15</v>
      </c>
      <c r="E44" s="326">
        <v>0</v>
      </c>
      <c r="F44" s="53">
        <f t="shared" si="10"/>
        <v>0</v>
      </c>
      <c r="G44" s="53">
        <f t="shared" si="11"/>
        <v>0</v>
      </c>
      <c r="H44" s="142"/>
      <c r="I44" s="55">
        <f t="shared" si="12"/>
        <v>0</v>
      </c>
      <c r="J44" s="53">
        <f t="shared" si="13"/>
        <v>0</v>
      </c>
      <c r="K44" s="53">
        <f t="shared" si="14"/>
        <v>0</v>
      </c>
      <c r="L44" s="314"/>
      <c r="M44" s="314"/>
      <c r="N44" s="314"/>
      <c r="O44" s="314"/>
      <c r="P44" s="314"/>
      <c r="Q44" s="314"/>
      <c r="R44" s="314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</row>
    <row r="45" spans="1:28" s="309" customFormat="1" ht="24" customHeight="1">
      <c r="A45" s="325">
        <v>701033</v>
      </c>
      <c r="B45" s="331" t="s">
        <v>1642</v>
      </c>
      <c r="C45" s="325" t="s">
        <v>1589</v>
      </c>
      <c r="D45" s="52">
        <v>15</v>
      </c>
      <c r="E45" s="326">
        <v>0</v>
      </c>
      <c r="F45" s="53">
        <f t="shared" si="10"/>
        <v>0</v>
      </c>
      <c r="G45" s="53">
        <f t="shared" si="11"/>
        <v>0</v>
      </c>
      <c r="H45" s="142"/>
      <c r="I45" s="55">
        <f t="shared" si="12"/>
        <v>0</v>
      </c>
      <c r="J45" s="53">
        <f t="shared" si="13"/>
        <v>0</v>
      </c>
      <c r="K45" s="53">
        <f t="shared" si="14"/>
        <v>0</v>
      </c>
      <c r="L45" s="313"/>
      <c r="M45" s="313"/>
      <c r="N45" s="313"/>
      <c r="O45" s="313"/>
      <c r="P45" s="313"/>
      <c r="Q45" s="313"/>
      <c r="R45" s="313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</row>
    <row r="46" spans="1:28" s="309" customFormat="1" ht="24" customHeight="1">
      <c r="A46" s="325">
        <v>701034</v>
      </c>
      <c r="B46" s="331" t="s">
        <v>1643</v>
      </c>
      <c r="C46" s="325" t="s">
        <v>1589</v>
      </c>
      <c r="D46" s="52">
        <v>15</v>
      </c>
      <c r="E46" s="326">
        <v>0</v>
      </c>
      <c r="F46" s="53">
        <f t="shared" si="10"/>
        <v>0</v>
      </c>
      <c r="G46" s="53">
        <f t="shared" si="11"/>
        <v>0</v>
      </c>
      <c r="H46" s="142"/>
      <c r="I46" s="55">
        <f t="shared" si="12"/>
        <v>0</v>
      </c>
      <c r="J46" s="53">
        <f t="shared" si="13"/>
        <v>0</v>
      </c>
      <c r="K46" s="53">
        <f t="shared" si="14"/>
        <v>0</v>
      </c>
      <c r="L46" s="314"/>
      <c r="M46" s="314"/>
      <c r="N46" s="314"/>
      <c r="O46" s="314"/>
      <c r="P46" s="314"/>
      <c r="Q46" s="314"/>
      <c r="R46" s="314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</row>
    <row r="47" spans="1:28" s="309" customFormat="1" ht="24" customHeight="1">
      <c r="A47" s="325">
        <v>701035</v>
      </c>
      <c r="B47" s="331" t="s">
        <v>1644</v>
      </c>
      <c r="C47" s="325" t="s">
        <v>1589</v>
      </c>
      <c r="D47" s="52">
        <v>15</v>
      </c>
      <c r="E47" s="326">
        <v>0</v>
      </c>
      <c r="F47" s="53">
        <f t="shared" si="10"/>
        <v>0</v>
      </c>
      <c r="G47" s="53">
        <f t="shared" si="11"/>
        <v>0</v>
      </c>
      <c r="H47" s="142"/>
      <c r="I47" s="55">
        <f t="shared" si="12"/>
        <v>0</v>
      </c>
      <c r="J47" s="53">
        <f t="shared" si="13"/>
        <v>0</v>
      </c>
      <c r="K47" s="53">
        <f t="shared" si="14"/>
        <v>0</v>
      </c>
      <c r="L47" s="314"/>
      <c r="M47" s="314"/>
      <c r="N47" s="314"/>
      <c r="O47" s="314"/>
      <c r="P47" s="314"/>
      <c r="Q47" s="314"/>
      <c r="R47" s="314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</row>
    <row r="48" spans="1:28" s="309" customFormat="1" ht="24" customHeight="1">
      <c r="A48" s="325">
        <v>701036</v>
      </c>
      <c r="B48" s="331" t="s">
        <v>1645</v>
      </c>
      <c r="C48" s="325" t="s">
        <v>1589</v>
      </c>
      <c r="D48" s="52">
        <v>15</v>
      </c>
      <c r="E48" s="326">
        <v>0</v>
      </c>
      <c r="F48" s="53">
        <f t="shared" si="10"/>
        <v>0</v>
      </c>
      <c r="G48" s="53">
        <f t="shared" si="11"/>
        <v>0</v>
      </c>
      <c r="H48" s="142"/>
      <c r="I48" s="55">
        <f t="shared" si="12"/>
        <v>0</v>
      </c>
      <c r="J48" s="53">
        <f t="shared" si="13"/>
        <v>0</v>
      </c>
      <c r="K48" s="53">
        <f t="shared" si="14"/>
        <v>0</v>
      </c>
      <c r="L48" s="313"/>
      <c r="M48" s="313"/>
      <c r="N48" s="313"/>
      <c r="O48" s="313"/>
      <c r="P48" s="313"/>
      <c r="Q48" s="313"/>
      <c r="R48" s="313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</row>
    <row r="49" spans="1:28" s="309" customFormat="1" ht="24" customHeight="1">
      <c r="A49" s="325">
        <v>701037</v>
      </c>
      <c r="B49" s="331" t="s">
        <v>1646</v>
      </c>
      <c r="C49" s="325" t="s">
        <v>1589</v>
      </c>
      <c r="D49" s="52">
        <v>15</v>
      </c>
      <c r="E49" s="326">
        <v>0</v>
      </c>
      <c r="F49" s="53">
        <f t="shared" si="10"/>
        <v>0</v>
      </c>
      <c r="G49" s="53">
        <f t="shared" si="11"/>
        <v>0</v>
      </c>
      <c r="H49" s="142"/>
      <c r="I49" s="55">
        <f t="shared" si="12"/>
        <v>0</v>
      </c>
      <c r="J49" s="53">
        <f t="shared" si="13"/>
        <v>0</v>
      </c>
      <c r="K49" s="53">
        <f t="shared" si="14"/>
        <v>0</v>
      </c>
      <c r="L49" s="314"/>
      <c r="M49" s="314"/>
      <c r="N49" s="314"/>
      <c r="O49" s="314"/>
      <c r="P49" s="314"/>
      <c r="Q49" s="314"/>
      <c r="R49" s="314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</row>
    <row r="50" spans="1:28" s="309" customFormat="1" ht="24" customHeight="1">
      <c r="A50" s="325">
        <v>701038</v>
      </c>
      <c r="B50" s="331" t="s">
        <v>1647</v>
      </c>
      <c r="C50" s="325" t="s">
        <v>1589</v>
      </c>
      <c r="D50" s="52">
        <v>15</v>
      </c>
      <c r="E50" s="326">
        <v>0</v>
      </c>
      <c r="F50" s="53">
        <f t="shared" si="10"/>
        <v>0</v>
      </c>
      <c r="G50" s="53">
        <f t="shared" si="11"/>
        <v>0</v>
      </c>
      <c r="H50" s="142"/>
      <c r="I50" s="55">
        <f t="shared" si="12"/>
        <v>0</v>
      </c>
      <c r="J50" s="53">
        <f t="shared" si="13"/>
        <v>0</v>
      </c>
      <c r="K50" s="53">
        <f t="shared" si="14"/>
        <v>0</v>
      </c>
      <c r="L50" s="314"/>
      <c r="M50" s="314"/>
      <c r="N50" s="314"/>
      <c r="O50" s="314"/>
      <c r="P50" s="314"/>
      <c r="Q50" s="314"/>
      <c r="R50" s="314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</row>
    <row r="51" spans="1:28" s="309" customFormat="1" ht="24" customHeight="1">
      <c r="A51" s="325">
        <v>701039</v>
      </c>
      <c r="B51" s="331" t="s">
        <v>1648</v>
      </c>
      <c r="C51" s="325" t="s">
        <v>1589</v>
      </c>
      <c r="D51" s="52">
        <v>15</v>
      </c>
      <c r="E51" s="326">
        <v>0</v>
      </c>
      <c r="F51" s="53">
        <f t="shared" si="10"/>
        <v>0</v>
      </c>
      <c r="G51" s="53">
        <f t="shared" si="11"/>
        <v>0</v>
      </c>
      <c r="H51" s="142"/>
      <c r="I51" s="55">
        <f t="shared" si="12"/>
        <v>0</v>
      </c>
      <c r="J51" s="53">
        <f t="shared" si="13"/>
        <v>0</v>
      </c>
      <c r="K51" s="53">
        <f t="shared" si="14"/>
        <v>0</v>
      </c>
      <c r="L51" s="313"/>
      <c r="M51" s="313"/>
      <c r="N51" s="313"/>
      <c r="O51" s="313"/>
      <c r="P51" s="313"/>
      <c r="Q51" s="313"/>
      <c r="R51" s="313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</row>
    <row r="52" spans="1:28" s="309" customFormat="1" ht="24" customHeight="1">
      <c r="A52" s="325">
        <v>701040</v>
      </c>
      <c r="B52" s="331" t="s">
        <v>1649</v>
      </c>
      <c r="C52" s="325" t="s">
        <v>1589</v>
      </c>
      <c r="D52" s="52">
        <v>15</v>
      </c>
      <c r="E52" s="326">
        <v>0</v>
      </c>
      <c r="F52" s="53">
        <f t="shared" si="10"/>
        <v>0</v>
      </c>
      <c r="G52" s="53">
        <f t="shared" si="11"/>
        <v>0</v>
      </c>
      <c r="H52" s="142"/>
      <c r="I52" s="55">
        <f t="shared" si="12"/>
        <v>0</v>
      </c>
      <c r="J52" s="53">
        <f t="shared" si="13"/>
        <v>0</v>
      </c>
      <c r="K52" s="53">
        <f t="shared" si="14"/>
        <v>0</v>
      </c>
      <c r="L52" s="314"/>
      <c r="M52" s="314"/>
      <c r="N52" s="314"/>
      <c r="O52" s="314"/>
      <c r="P52" s="314"/>
      <c r="Q52" s="314"/>
      <c r="R52" s="314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</row>
    <row r="53" spans="1:28" s="309" customFormat="1" ht="24" customHeight="1">
      <c r="A53" s="325">
        <v>701041</v>
      </c>
      <c r="B53" s="331" t="s">
        <v>1650</v>
      </c>
      <c r="C53" s="325" t="s">
        <v>1589</v>
      </c>
      <c r="D53" s="52">
        <v>15</v>
      </c>
      <c r="E53" s="326">
        <v>0</v>
      </c>
      <c r="F53" s="53">
        <f t="shared" si="10"/>
        <v>0</v>
      </c>
      <c r="G53" s="53">
        <f t="shared" si="11"/>
        <v>0</v>
      </c>
      <c r="H53" s="142"/>
      <c r="I53" s="55">
        <f t="shared" si="12"/>
        <v>0</v>
      </c>
      <c r="J53" s="53">
        <f t="shared" si="13"/>
        <v>0</v>
      </c>
      <c r="K53" s="53">
        <f t="shared" si="14"/>
        <v>0</v>
      </c>
      <c r="L53" s="314"/>
      <c r="M53" s="314"/>
      <c r="N53" s="314"/>
      <c r="O53" s="314"/>
      <c r="P53" s="314"/>
      <c r="Q53" s="314"/>
      <c r="R53" s="314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</row>
    <row r="54" spans="1:28" s="309" customFormat="1" ht="24" customHeight="1" thickBot="1">
      <c r="A54" s="325">
        <v>701042</v>
      </c>
      <c r="B54" s="331" t="s">
        <v>1651</v>
      </c>
      <c r="C54" s="325" t="s">
        <v>1589</v>
      </c>
      <c r="D54" s="52">
        <v>15</v>
      </c>
      <c r="E54" s="326">
        <v>0</v>
      </c>
      <c r="F54" s="53">
        <f t="shared" si="10"/>
        <v>0</v>
      </c>
      <c r="G54" s="53">
        <f t="shared" si="11"/>
        <v>0</v>
      </c>
      <c r="H54" s="143"/>
      <c r="I54" s="55">
        <f t="shared" si="12"/>
        <v>0</v>
      </c>
      <c r="J54" s="53">
        <f t="shared" si="13"/>
        <v>0</v>
      </c>
      <c r="K54" s="53">
        <f t="shared" si="14"/>
        <v>0</v>
      </c>
      <c r="L54" s="313"/>
      <c r="M54" s="313"/>
      <c r="N54" s="313"/>
      <c r="O54" s="313"/>
      <c r="P54" s="313"/>
      <c r="Q54" s="313"/>
      <c r="R54" s="313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</row>
    <row r="55" spans="1:28" s="128" customFormat="1" ht="15" customHeight="1" thickBot="1">
      <c r="A55" s="520"/>
      <c r="B55" s="520"/>
      <c r="C55" s="520"/>
      <c r="D55" s="520"/>
      <c r="E55" s="520"/>
      <c r="F55" s="520"/>
      <c r="G55" s="520"/>
      <c r="H55" s="126"/>
      <c r="I55" s="46"/>
      <c r="J55" s="46"/>
      <c r="K55" s="46"/>
      <c r="L55" s="314"/>
      <c r="M55" s="314"/>
      <c r="N55" s="314"/>
      <c r="O55" s="314"/>
      <c r="P55" s="314"/>
      <c r="Q55" s="314"/>
      <c r="R55" s="314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</row>
    <row r="56" spans="1:28" s="309" customFormat="1" ht="24" customHeight="1">
      <c r="A56" s="325">
        <v>701043</v>
      </c>
      <c r="B56" s="331" t="s">
        <v>1592</v>
      </c>
      <c r="C56" s="325" t="s">
        <v>1589</v>
      </c>
      <c r="D56" s="52">
        <v>16</v>
      </c>
      <c r="E56" s="326">
        <v>0</v>
      </c>
      <c r="F56" s="53">
        <f t="shared" ref="F56:F63" si="15">E56/1.031</f>
        <v>0</v>
      </c>
      <c r="G56" s="53">
        <f t="shared" ref="G56:G63" si="16">F56/1.0204</f>
        <v>0</v>
      </c>
      <c r="H56" s="139"/>
      <c r="I56" s="55">
        <f t="shared" ref="I56:I63" si="17">SUM(E56*H56)</f>
        <v>0</v>
      </c>
      <c r="J56" s="53">
        <f t="shared" ref="J56:J63" si="18">IF($I$7&gt;=30000,F56*H56,0)</f>
        <v>0</v>
      </c>
      <c r="K56" s="53">
        <f t="shared" ref="K56:K63" si="19">IF($I$7&gt;=100000,H56*G56,0)</f>
        <v>0</v>
      </c>
      <c r="L56" s="314"/>
      <c r="M56" s="314"/>
      <c r="N56" s="314"/>
      <c r="O56" s="314"/>
      <c r="P56" s="314"/>
      <c r="Q56" s="314"/>
      <c r="R56" s="314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</row>
    <row r="57" spans="1:28" s="309" customFormat="1" ht="24" customHeight="1">
      <c r="A57" s="325">
        <v>701044</v>
      </c>
      <c r="B57" s="331" t="s">
        <v>1593</v>
      </c>
      <c r="C57" s="325" t="s">
        <v>1589</v>
      </c>
      <c r="D57" s="52">
        <v>16</v>
      </c>
      <c r="E57" s="326">
        <v>0</v>
      </c>
      <c r="F57" s="53">
        <f t="shared" si="15"/>
        <v>0</v>
      </c>
      <c r="G57" s="53">
        <f t="shared" si="16"/>
        <v>0</v>
      </c>
      <c r="H57" s="142"/>
      <c r="I57" s="55">
        <f t="shared" si="17"/>
        <v>0</v>
      </c>
      <c r="J57" s="53">
        <f t="shared" si="18"/>
        <v>0</v>
      </c>
      <c r="K57" s="53">
        <f t="shared" si="19"/>
        <v>0</v>
      </c>
      <c r="L57" s="313"/>
      <c r="M57" s="313"/>
      <c r="N57" s="313"/>
      <c r="O57" s="313"/>
      <c r="P57" s="313"/>
      <c r="Q57" s="313"/>
      <c r="R57" s="313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</row>
    <row r="58" spans="1:28" s="309" customFormat="1" ht="24" customHeight="1">
      <c r="A58" s="325">
        <v>701045</v>
      </c>
      <c r="B58" s="331" t="s">
        <v>1594</v>
      </c>
      <c r="C58" s="325" t="s">
        <v>1589</v>
      </c>
      <c r="D58" s="52">
        <v>16</v>
      </c>
      <c r="E58" s="326">
        <v>0</v>
      </c>
      <c r="F58" s="53">
        <f t="shared" si="15"/>
        <v>0</v>
      </c>
      <c r="G58" s="53">
        <f t="shared" si="16"/>
        <v>0</v>
      </c>
      <c r="H58" s="142"/>
      <c r="I58" s="55">
        <f t="shared" si="17"/>
        <v>0</v>
      </c>
      <c r="J58" s="53">
        <f t="shared" si="18"/>
        <v>0</v>
      </c>
      <c r="K58" s="53">
        <f t="shared" si="19"/>
        <v>0</v>
      </c>
      <c r="L58" s="314"/>
      <c r="M58" s="314"/>
      <c r="N58" s="314"/>
      <c r="O58" s="314"/>
      <c r="P58" s="314"/>
      <c r="Q58" s="314"/>
      <c r="R58" s="314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</row>
    <row r="59" spans="1:28" s="309" customFormat="1" ht="24" customHeight="1">
      <c r="A59" s="325">
        <v>701046</v>
      </c>
      <c r="B59" s="331" t="s">
        <v>1595</v>
      </c>
      <c r="C59" s="325" t="s">
        <v>1589</v>
      </c>
      <c r="D59" s="52">
        <v>16</v>
      </c>
      <c r="E59" s="326">
        <v>0</v>
      </c>
      <c r="F59" s="53">
        <f t="shared" si="15"/>
        <v>0</v>
      </c>
      <c r="G59" s="53">
        <f t="shared" si="16"/>
        <v>0</v>
      </c>
      <c r="H59" s="142"/>
      <c r="I59" s="55">
        <f t="shared" si="17"/>
        <v>0</v>
      </c>
      <c r="J59" s="53">
        <f t="shared" si="18"/>
        <v>0</v>
      </c>
      <c r="K59" s="53">
        <f t="shared" si="19"/>
        <v>0</v>
      </c>
      <c r="L59" s="314"/>
      <c r="M59" s="314"/>
      <c r="N59" s="314"/>
      <c r="O59" s="314"/>
      <c r="P59" s="314"/>
      <c r="Q59" s="314"/>
      <c r="R59" s="314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</row>
    <row r="60" spans="1:28" s="309" customFormat="1" ht="24" customHeight="1">
      <c r="A60" s="325">
        <v>701047</v>
      </c>
      <c r="B60" s="331" t="s">
        <v>1596</v>
      </c>
      <c r="C60" s="325" t="s">
        <v>1589</v>
      </c>
      <c r="D60" s="52">
        <v>16</v>
      </c>
      <c r="E60" s="326">
        <v>0</v>
      </c>
      <c r="F60" s="53">
        <f t="shared" si="15"/>
        <v>0</v>
      </c>
      <c r="G60" s="53">
        <f t="shared" si="16"/>
        <v>0</v>
      </c>
      <c r="H60" s="142"/>
      <c r="I60" s="55">
        <f t="shared" si="17"/>
        <v>0</v>
      </c>
      <c r="J60" s="53">
        <f t="shared" si="18"/>
        <v>0</v>
      </c>
      <c r="K60" s="53">
        <f t="shared" si="19"/>
        <v>0</v>
      </c>
      <c r="L60" s="313"/>
      <c r="M60" s="313"/>
      <c r="N60" s="313"/>
      <c r="O60" s="313"/>
      <c r="P60" s="313"/>
      <c r="Q60" s="313"/>
      <c r="R60" s="313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</row>
    <row r="61" spans="1:28" s="309" customFormat="1" ht="24" customHeight="1">
      <c r="A61" s="325">
        <v>701048</v>
      </c>
      <c r="B61" s="331" t="s">
        <v>1597</v>
      </c>
      <c r="C61" s="325" t="s">
        <v>1589</v>
      </c>
      <c r="D61" s="52">
        <v>16</v>
      </c>
      <c r="E61" s="326">
        <v>0</v>
      </c>
      <c r="F61" s="53">
        <f t="shared" si="15"/>
        <v>0</v>
      </c>
      <c r="G61" s="53">
        <f t="shared" si="16"/>
        <v>0</v>
      </c>
      <c r="H61" s="142"/>
      <c r="I61" s="55">
        <f t="shared" si="17"/>
        <v>0</v>
      </c>
      <c r="J61" s="53">
        <f t="shared" si="18"/>
        <v>0</v>
      </c>
      <c r="K61" s="53">
        <f t="shared" si="19"/>
        <v>0</v>
      </c>
      <c r="L61" s="314"/>
      <c r="M61" s="314"/>
      <c r="N61" s="314"/>
      <c r="O61" s="314"/>
      <c r="P61" s="314"/>
      <c r="Q61" s="314"/>
      <c r="R61" s="314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</row>
    <row r="62" spans="1:28" s="309" customFormat="1" ht="24" customHeight="1">
      <c r="A62" s="325">
        <v>701049</v>
      </c>
      <c r="B62" s="331" t="s">
        <v>1598</v>
      </c>
      <c r="C62" s="325" t="s">
        <v>1589</v>
      </c>
      <c r="D62" s="52">
        <v>16</v>
      </c>
      <c r="E62" s="326">
        <v>0</v>
      </c>
      <c r="F62" s="53">
        <f t="shared" si="15"/>
        <v>0</v>
      </c>
      <c r="G62" s="53">
        <f t="shared" si="16"/>
        <v>0</v>
      </c>
      <c r="H62" s="142"/>
      <c r="I62" s="55">
        <f t="shared" si="17"/>
        <v>0</v>
      </c>
      <c r="J62" s="53">
        <f t="shared" si="18"/>
        <v>0</v>
      </c>
      <c r="K62" s="53">
        <f t="shared" si="19"/>
        <v>0</v>
      </c>
      <c r="L62" s="314"/>
      <c r="M62" s="314"/>
      <c r="N62" s="314"/>
      <c r="O62" s="314"/>
      <c r="P62" s="314"/>
      <c r="Q62" s="314"/>
      <c r="R62" s="314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</row>
    <row r="63" spans="1:28" s="309" customFormat="1" ht="24" customHeight="1">
      <c r="A63" s="325">
        <v>701050</v>
      </c>
      <c r="B63" s="331" t="s">
        <v>1599</v>
      </c>
      <c r="C63" s="325" t="s">
        <v>1589</v>
      </c>
      <c r="D63" s="52">
        <v>16</v>
      </c>
      <c r="E63" s="326">
        <v>0</v>
      </c>
      <c r="F63" s="53">
        <f t="shared" si="15"/>
        <v>0</v>
      </c>
      <c r="G63" s="53">
        <f t="shared" si="16"/>
        <v>0</v>
      </c>
      <c r="H63" s="142"/>
      <c r="I63" s="55">
        <f t="shared" si="17"/>
        <v>0</v>
      </c>
      <c r="J63" s="53">
        <f t="shared" si="18"/>
        <v>0</v>
      </c>
      <c r="K63" s="53">
        <f t="shared" si="19"/>
        <v>0</v>
      </c>
      <c r="L63" s="313"/>
      <c r="M63" s="313"/>
      <c r="N63" s="313"/>
      <c r="O63" s="313"/>
      <c r="P63" s="313"/>
      <c r="Q63" s="313"/>
      <c r="R63" s="313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</row>
    <row r="64" spans="1:28" s="309" customFormat="1" ht="24" customHeight="1">
      <c r="A64" s="325">
        <v>701051</v>
      </c>
      <c r="B64" s="331" t="s">
        <v>1600</v>
      </c>
      <c r="C64" s="325" t="s">
        <v>1589</v>
      </c>
      <c r="D64" s="52">
        <v>16</v>
      </c>
      <c r="E64" s="326">
        <v>0</v>
      </c>
      <c r="F64" s="53">
        <f t="shared" ref="F64:F73" si="20">E64/1.031</f>
        <v>0</v>
      </c>
      <c r="G64" s="53">
        <f t="shared" ref="G64:G73" si="21">F64/1.0204</f>
        <v>0</v>
      </c>
      <c r="H64" s="142"/>
      <c r="I64" s="55">
        <f t="shared" ref="I64:I73" si="22">SUM(E64*H64)</f>
        <v>0</v>
      </c>
      <c r="J64" s="53">
        <f t="shared" ref="J64:J73" si="23">IF($I$7&gt;=30000,F64*H64,0)</f>
        <v>0</v>
      </c>
      <c r="K64" s="53">
        <f t="shared" ref="K64:K73" si="24">IF($I$7&gt;=100000,H64*G64,0)</f>
        <v>0</v>
      </c>
      <c r="L64" s="314"/>
      <c r="M64" s="314"/>
      <c r="N64" s="314"/>
      <c r="O64" s="314"/>
      <c r="P64" s="314"/>
      <c r="Q64" s="314"/>
      <c r="R64" s="314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</row>
    <row r="65" spans="1:28" s="309" customFormat="1" ht="24" customHeight="1">
      <c r="A65" s="325">
        <v>701052</v>
      </c>
      <c r="B65" s="331" t="s">
        <v>1601</v>
      </c>
      <c r="C65" s="325" t="s">
        <v>1589</v>
      </c>
      <c r="D65" s="52">
        <v>16</v>
      </c>
      <c r="E65" s="326">
        <v>0</v>
      </c>
      <c r="F65" s="53">
        <f t="shared" si="20"/>
        <v>0</v>
      </c>
      <c r="G65" s="53">
        <f t="shared" si="21"/>
        <v>0</v>
      </c>
      <c r="H65" s="142"/>
      <c r="I65" s="55">
        <f t="shared" si="22"/>
        <v>0</v>
      </c>
      <c r="J65" s="53">
        <f t="shared" si="23"/>
        <v>0</v>
      </c>
      <c r="K65" s="53">
        <f t="shared" si="24"/>
        <v>0</v>
      </c>
      <c r="L65" s="314"/>
      <c r="M65" s="314"/>
      <c r="N65" s="314"/>
      <c r="O65" s="314"/>
      <c r="P65" s="314"/>
      <c r="Q65" s="314"/>
      <c r="R65" s="314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</row>
    <row r="66" spans="1:28" s="309" customFormat="1" ht="24" customHeight="1">
      <c r="A66" s="325">
        <v>701053</v>
      </c>
      <c r="B66" s="331" t="s">
        <v>1602</v>
      </c>
      <c r="C66" s="325" t="s">
        <v>1589</v>
      </c>
      <c r="D66" s="52">
        <v>16</v>
      </c>
      <c r="E66" s="326">
        <v>0</v>
      </c>
      <c r="F66" s="53">
        <f t="shared" si="20"/>
        <v>0</v>
      </c>
      <c r="G66" s="53">
        <f t="shared" si="21"/>
        <v>0</v>
      </c>
      <c r="H66" s="142"/>
      <c r="I66" s="55">
        <f t="shared" si="22"/>
        <v>0</v>
      </c>
      <c r="J66" s="53">
        <f t="shared" si="23"/>
        <v>0</v>
      </c>
      <c r="K66" s="53">
        <f t="shared" si="24"/>
        <v>0</v>
      </c>
      <c r="L66" s="313"/>
      <c r="M66" s="313"/>
      <c r="N66" s="313"/>
      <c r="O66" s="313"/>
      <c r="P66" s="313"/>
      <c r="Q66" s="313"/>
      <c r="R66" s="313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</row>
    <row r="67" spans="1:28" s="309" customFormat="1" ht="24" customHeight="1">
      <c r="A67" s="325">
        <v>701054</v>
      </c>
      <c r="B67" s="331" t="s">
        <v>1603</v>
      </c>
      <c r="C67" s="325" t="s">
        <v>1589</v>
      </c>
      <c r="D67" s="52">
        <v>16</v>
      </c>
      <c r="E67" s="326">
        <v>0</v>
      </c>
      <c r="F67" s="53">
        <f t="shared" si="20"/>
        <v>0</v>
      </c>
      <c r="G67" s="53">
        <f t="shared" si="21"/>
        <v>0</v>
      </c>
      <c r="H67" s="142"/>
      <c r="I67" s="55">
        <f t="shared" si="22"/>
        <v>0</v>
      </c>
      <c r="J67" s="53">
        <f t="shared" si="23"/>
        <v>0</v>
      </c>
      <c r="K67" s="53">
        <f t="shared" si="24"/>
        <v>0</v>
      </c>
      <c r="L67" s="314"/>
      <c r="M67" s="314"/>
      <c r="N67" s="314"/>
      <c r="O67" s="314"/>
      <c r="P67" s="314"/>
      <c r="Q67" s="314"/>
      <c r="R67" s="314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</row>
    <row r="68" spans="1:28" s="309" customFormat="1" ht="24" customHeight="1">
      <c r="A68" s="325">
        <v>701055</v>
      </c>
      <c r="B68" s="331" t="s">
        <v>1604</v>
      </c>
      <c r="C68" s="325" t="s">
        <v>1589</v>
      </c>
      <c r="D68" s="52">
        <v>16</v>
      </c>
      <c r="E68" s="326">
        <v>0</v>
      </c>
      <c r="F68" s="53">
        <f t="shared" si="20"/>
        <v>0</v>
      </c>
      <c r="G68" s="53">
        <f t="shared" si="21"/>
        <v>0</v>
      </c>
      <c r="H68" s="142"/>
      <c r="I68" s="55">
        <f t="shared" si="22"/>
        <v>0</v>
      </c>
      <c r="J68" s="53">
        <f t="shared" si="23"/>
        <v>0</v>
      </c>
      <c r="K68" s="53">
        <f t="shared" si="24"/>
        <v>0</v>
      </c>
      <c r="L68" s="314"/>
      <c r="M68" s="314"/>
      <c r="N68" s="314"/>
      <c r="O68" s="314"/>
      <c r="P68" s="314"/>
      <c r="Q68" s="314"/>
      <c r="R68" s="314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</row>
    <row r="69" spans="1:28" s="309" customFormat="1" ht="24" customHeight="1">
      <c r="A69" s="325">
        <v>701056</v>
      </c>
      <c r="B69" s="331" t="s">
        <v>1605</v>
      </c>
      <c r="C69" s="325" t="s">
        <v>1589</v>
      </c>
      <c r="D69" s="52">
        <v>16</v>
      </c>
      <c r="E69" s="326">
        <v>0</v>
      </c>
      <c r="F69" s="53">
        <f t="shared" si="20"/>
        <v>0</v>
      </c>
      <c r="G69" s="53">
        <f t="shared" si="21"/>
        <v>0</v>
      </c>
      <c r="H69" s="142"/>
      <c r="I69" s="55">
        <f t="shared" si="22"/>
        <v>0</v>
      </c>
      <c r="J69" s="53">
        <f t="shared" si="23"/>
        <v>0</v>
      </c>
      <c r="K69" s="53">
        <f t="shared" si="24"/>
        <v>0</v>
      </c>
      <c r="L69" s="313"/>
      <c r="M69" s="313"/>
      <c r="N69" s="313"/>
      <c r="O69" s="313"/>
      <c r="P69" s="313"/>
      <c r="Q69" s="313"/>
      <c r="R69" s="313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</row>
    <row r="70" spans="1:28" s="309" customFormat="1" ht="24" customHeight="1">
      <c r="A70" s="325">
        <v>701057</v>
      </c>
      <c r="B70" s="331" t="s">
        <v>1606</v>
      </c>
      <c r="C70" s="325" t="s">
        <v>1589</v>
      </c>
      <c r="D70" s="52">
        <v>16</v>
      </c>
      <c r="E70" s="326">
        <v>0</v>
      </c>
      <c r="F70" s="53">
        <f t="shared" si="20"/>
        <v>0</v>
      </c>
      <c r="G70" s="53">
        <f t="shared" si="21"/>
        <v>0</v>
      </c>
      <c r="H70" s="142"/>
      <c r="I70" s="55">
        <f t="shared" si="22"/>
        <v>0</v>
      </c>
      <c r="J70" s="53">
        <f t="shared" si="23"/>
        <v>0</v>
      </c>
      <c r="K70" s="53">
        <f t="shared" si="24"/>
        <v>0</v>
      </c>
      <c r="L70" s="314"/>
      <c r="M70" s="314"/>
      <c r="N70" s="314"/>
      <c r="O70" s="314"/>
      <c r="P70" s="314"/>
      <c r="Q70" s="314"/>
      <c r="R70" s="314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</row>
    <row r="71" spans="1:28" s="309" customFormat="1" ht="24" customHeight="1">
      <c r="A71" s="325">
        <v>701058</v>
      </c>
      <c r="B71" s="331" t="s">
        <v>1607</v>
      </c>
      <c r="C71" s="325" t="s">
        <v>1589</v>
      </c>
      <c r="D71" s="52">
        <v>16</v>
      </c>
      <c r="E71" s="326">
        <v>0</v>
      </c>
      <c r="F71" s="53">
        <f t="shared" si="20"/>
        <v>0</v>
      </c>
      <c r="G71" s="53">
        <f t="shared" si="21"/>
        <v>0</v>
      </c>
      <c r="H71" s="142"/>
      <c r="I71" s="55">
        <f t="shared" si="22"/>
        <v>0</v>
      </c>
      <c r="J71" s="53">
        <f t="shared" si="23"/>
        <v>0</v>
      </c>
      <c r="K71" s="53">
        <f t="shared" si="24"/>
        <v>0</v>
      </c>
      <c r="L71" s="314"/>
      <c r="M71" s="314"/>
      <c r="N71" s="314"/>
      <c r="O71" s="314"/>
      <c r="P71" s="314"/>
      <c r="Q71" s="314"/>
      <c r="R71" s="314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</row>
    <row r="72" spans="1:28" s="309" customFormat="1" ht="24" customHeight="1">
      <c r="A72" s="325">
        <v>701059</v>
      </c>
      <c r="B72" s="331" t="s">
        <v>1608</v>
      </c>
      <c r="C72" s="325" t="s">
        <v>1589</v>
      </c>
      <c r="D72" s="52">
        <v>16</v>
      </c>
      <c r="E72" s="326">
        <v>0</v>
      </c>
      <c r="F72" s="53">
        <f t="shared" si="20"/>
        <v>0</v>
      </c>
      <c r="G72" s="53">
        <f t="shared" si="21"/>
        <v>0</v>
      </c>
      <c r="H72" s="142"/>
      <c r="I72" s="55">
        <f t="shared" si="22"/>
        <v>0</v>
      </c>
      <c r="J72" s="53">
        <f t="shared" si="23"/>
        <v>0</v>
      </c>
      <c r="K72" s="53">
        <f t="shared" si="24"/>
        <v>0</v>
      </c>
      <c r="L72" s="313"/>
      <c r="M72" s="313"/>
      <c r="N72" s="313"/>
      <c r="O72" s="313"/>
      <c r="P72" s="313"/>
      <c r="Q72" s="313"/>
      <c r="R72" s="313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</row>
    <row r="73" spans="1:28" s="309" customFormat="1" ht="24" customHeight="1" thickBot="1">
      <c r="A73" s="325">
        <v>701060</v>
      </c>
      <c r="B73" s="331" t="s">
        <v>1609</v>
      </c>
      <c r="C73" s="325" t="s">
        <v>1589</v>
      </c>
      <c r="D73" s="52">
        <v>16</v>
      </c>
      <c r="E73" s="326">
        <v>0</v>
      </c>
      <c r="F73" s="53">
        <f t="shared" si="20"/>
        <v>0</v>
      </c>
      <c r="G73" s="53">
        <f t="shared" si="21"/>
        <v>0</v>
      </c>
      <c r="H73" s="143"/>
      <c r="I73" s="55">
        <f t="shared" si="22"/>
        <v>0</v>
      </c>
      <c r="J73" s="53">
        <f t="shared" si="23"/>
        <v>0</v>
      </c>
      <c r="K73" s="53">
        <f t="shared" si="24"/>
        <v>0</v>
      </c>
      <c r="L73" s="314"/>
      <c r="M73" s="314"/>
      <c r="N73" s="314"/>
      <c r="O73" s="314"/>
      <c r="P73" s="314"/>
      <c r="Q73" s="314"/>
      <c r="R73" s="314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</row>
    <row r="74" spans="1:28" s="128" customFormat="1" ht="15" customHeight="1" thickBot="1">
      <c r="A74" s="592"/>
      <c r="B74" s="592"/>
      <c r="C74" s="592"/>
      <c r="D74" s="592"/>
      <c r="E74" s="592"/>
      <c r="F74" s="592"/>
      <c r="G74" s="592"/>
      <c r="H74" s="126"/>
      <c r="I74" s="46"/>
      <c r="J74" s="46"/>
      <c r="K74" s="46"/>
      <c r="L74" s="314"/>
      <c r="M74" s="314"/>
      <c r="N74" s="314"/>
      <c r="O74" s="314"/>
      <c r="P74" s="314"/>
      <c r="Q74" s="314"/>
      <c r="R74" s="314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</row>
    <row r="75" spans="1:28" s="309" customFormat="1" ht="15" customHeight="1">
      <c r="A75" s="325">
        <v>701061</v>
      </c>
      <c r="B75" s="331" t="s">
        <v>1652</v>
      </c>
      <c r="C75" s="325" t="s">
        <v>2</v>
      </c>
      <c r="D75" s="52">
        <v>600</v>
      </c>
      <c r="E75" s="326">
        <v>0</v>
      </c>
      <c r="F75" s="53">
        <f t="shared" ref="F75:F80" si="25">E75/1.031</f>
        <v>0</v>
      </c>
      <c r="G75" s="53">
        <f t="shared" ref="G75:G80" si="26">F75/1.0204</f>
        <v>0</v>
      </c>
      <c r="H75" s="139"/>
      <c r="I75" s="55">
        <f t="shared" ref="I75:I80" si="27">SUM(E75*H75)</f>
        <v>0</v>
      </c>
      <c r="J75" s="53">
        <f t="shared" ref="J75:J80" si="28">IF($I$7&gt;=30000,F75*H75,0)</f>
        <v>0</v>
      </c>
      <c r="K75" s="53">
        <f t="shared" ref="K75:K80" si="29">IF($I$7&gt;=100000,H75*G75,0)</f>
        <v>0</v>
      </c>
      <c r="L75" s="313"/>
      <c r="M75" s="313"/>
      <c r="N75" s="313"/>
      <c r="O75" s="313"/>
      <c r="P75" s="313"/>
      <c r="Q75" s="313"/>
      <c r="R75" s="313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</row>
    <row r="76" spans="1:28" s="309" customFormat="1" ht="15" customHeight="1">
      <c r="A76" s="325">
        <v>701062</v>
      </c>
      <c r="B76" s="331" t="s">
        <v>1653</v>
      </c>
      <c r="C76" s="325" t="s">
        <v>2</v>
      </c>
      <c r="D76" s="52">
        <v>500</v>
      </c>
      <c r="E76" s="326">
        <v>0</v>
      </c>
      <c r="F76" s="53">
        <f t="shared" si="25"/>
        <v>0</v>
      </c>
      <c r="G76" s="53">
        <f t="shared" si="26"/>
        <v>0</v>
      </c>
      <c r="H76" s="142"/>
      <c r="I76" s="55">
        <f t="shared" si="27"/>
        <v>0</v>
      </c>
      <c r="J76" s="53">
        <f t="shared" si="28"/>
        <v>0</v>
      </c>
      <c r="K76" s="53">
        <f t="shared" si="29"/>
        <v>0</v>
      </c>
      <c r="L76" s="314"/>
      <c r="M76" s="314"/>
      <c r="N76" s="314"/>
      <c r="O76" s="314"/>
      <c r="P76" s="314"/>
      <c r="Q76" s="314"/>
      <c r="R76" s="314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</row>
    <row r="77" spans="1:28" s="309" customFormat="1" ht="15" customHeight="1">
      <c r="A77" s="325">
        <v>701063</v>
      </c>
      <c r="B77" s="331" t="s">
        <v>1654</v>
      </c>
      <c r="C77" s="325" t="s">
        <v>2</v>
      </c>
      <c r="D77" s="52">
        <v>400</v>
      </c>
      <c r="E77" s="326">
        <v>0</v>
      </c>
      <c r="F77" s="53">
        <f t="shared" si="25"/>
        <v>0</v>
      </c>
      <c r="G77" s="53">
        <f t="shared" si="26"/>
        <v>0</v>
      </c>
      <c r="H77" s="142"/>
      <c r="I77" s="55">
        <f t="shared" si="27"/>
        <v>0</v>
      </c>
      <c r="J77" s="53">
        <f t="shared" si="28"/>
        <v>0</v>
      </c>
      <c r="K77" s="53">
        <f t="shared" si="29"/>
        <v>0</v>
      </c>
      <c r="L77" s="314"/>
      <c r="M77" s="314"/>
      <c r="N77" s="314"/>
      <c r="O77" s="314"/>
      <c r="P77" s="314"/>
      <c r="Q77" s="314"/>
      <c r="R77" s="314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</row>
    <row r="78" spans="1:28" s="309" customFormat="1" ht="15" customHeight="1">
      <c r="A78" s="325">
        <v>701064</v>
      </c>
      <c r="B78" s="331" t="s">
        <v>1655</v>
      </c>
      <c r="C78" s="325" t="s">
        <v>2</v>
      </c>
      <c r="D78" s="52">
        <v>350</v>
      </c>
      <c r="E78" s="326">
        <v>0</v>
      </c>
      <c r="F78" s="53">
        <f t="shared" si="25"/>
        <v>0</v>
      </c>
      <c r="G78" s="53">
        <f t="shared" si="26"/>
        <v>0</v>
      </c>
      <c r="H78" s="142"/>
      <c r="I78" s="55">
        <f t="shared" si="27"/>
        <v>0</v>
      </c>
      <c r="J78" s="53">
        <f t="shared" si="28"/>
        <v>0</v>
      </c>
      <c r="K78" s="53">
        <f t="shared" si="29"/>
        <v>0</v>
      </c>
      <c r="L78" s="313"/>
      <c r="M78" s="313"/>
      <c r="N78" s="313"/>
      <c r="O78" s="313"/>
      <c r="P78" s="313"/>
      <c r="Q78" s="313"/>
      <c r="R78" s="313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</row>
    <row r="79" spans="1:28" s="309" customFormat="1" ht="15" customHeight="1">
      <c r="A79" s="325">
        <v>701065</v>
      </c>
      <c r="B79" s="331" t="s">
        <v>1656</v>
      </c>
      <c r="C79" s="325" t="s">
        <v>2</v>
      </c>
      <c r="D79" s="52">
        <v>300</v>
      </c>
      <c r="E79" s="326">
        <v>0</v>
      </c>
      <c r="F79" s="53">
        <f t="shared" si="25"/>
        <v>0</v>
      </c>
      <c r="G79" s="53">
        <f t="shared" si="26"/>
        <v>0</v>
      </c>
      <c r="H79" s="142"/>
      <c r="I79" s="55">
        <f t="shared" si="27"/>
        <v>0</v>
      </c>
      <c r="J79" s="53">
        <f t="shared" si="28"/>
        <v>0</v>
      </c>
      <c r="K79" s="53">
        <f t="shared" si="29"/>
        <v>0</v>
      </c>
      <c r="L79" s="314"/>
      <c r="M79" s="314"/>
      <c r="N79" s="314"/>
      <c r="O79" s="314"/>
      <c r="P79" s="314"/>
      <c r="Q79" s="314"/>
      <c r="R79" s="314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</row>
    <row r="80" spans="1:28" s="309" customFormat="1" ht="15" customHeight="1">
      <c r="A80" s="325">
        <v>701066</v>
      </c>
      <c r="B80" s="331" t="s">
        <v>1657</v>
      </c>
      <c r="C80" s="325" t="s">
        <v>2</v>
      </c>
      <c r="D80" s="52">
        <v>250</v>
      </c>
      <c r="E80" s="326">
        <v>0</v>
      </c>
      <c r="F80" s="53">
        <f t="shared" si="25"/>
        <v>0</v>
      </c>
      <c r="G80" s="53">
        <f t="shared" si="26"/>
        <v>0</v>
      </c>
      <c r="H80" s="142"/>
      <c r="I80" s="55">
        <f t="shared" si="27"/>
        <v>0</v>
      </c>
      <c r="J80" s="53">
        <f t="shared" si="28"/>
        <v>0</v>
      </c>
      <c r="K80" s="53">
        <f t="shared" si="29"/>
        <v>0</v>
      </c>
      <c r="L80" s="314"/>
      <c r="M80" s="314"/>
      <c r="N80" s="314"/>
      <c r="O80" s="314"/>
      <c r="P80" s="314"/>
      <c r="Q80" s="314"/>
      <c r="R80" s="314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</row>
    <row r="81" spans="1:28" s="309" customFormat="1" ht="15" customHeight="1">
      <c r="A81" s="325">
        <v>701067</v>
      </c>
      <c r="B81" s="331" t="s">
        <v>1658</v>
      </c>
      <c r="C81" s="325" t="s">
        <v>2</v>
      </c>
      <c r="D81" s="52">
        <v>700</v>
      </c>
      <c r="E81" s="326">
        <v>0</v>
      </c>
      <c r="F81" s="53">
        <f t="shared" ref="F81:F86" si="30">E81/1.031</f>
        <v>0</v>
      </c>
      <c r="G81" s="53">
        <f t="shared" ref="G81:G86" si="31">F81/1.0204</f>
        <v>0</v>
      </c>
      <c r="H81" s="142"/>
      <c r="I81" s="55">
        <f t="shared" ref="I81:I86" si="32">SUM(E81*H81)</f>
        <v>0</v>
      </c>
      <c r="J81" s="53">
        <f t="shared" ref="J81:J86" si="33">IF($I$7&gt;=30000,F81*H81,0)</f>
        <v>0</v>
      </c>
      <c r="K81" s="53">
        <f t="shared" ref="K81:K86" si="34">IF($I$7&gt;=100000,H81*G81,0)</f>
        <v>0</v>
      </c>
      <c r="L81" s="313"/>
      <c r="M81" s="313"/>
      <c r="N81" s="313"/>
      <c r="O81" s="313"/>
      <c r="P81" s="313"/>
      <c r="Q81" s="313"/>
      <c r="R81" s="313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</row>
    <row r="82" spans="1:28" s="309" customFormat="1" ht="15" customHeight="1">
      <c r="A82" s="325">
        <v>701068</v>
      </c>
      <c r="B82" s="331" t="s">
        <v>1659</v>
      </c>
      <c r="C82" s="325" t="s">
        <v>2</v>
      </c>
      <c r="D82" s="52">
        <v>600</v>
      </c>
      <c r="E82" s="326">
        <v>0</v>
      </c>
      <c r="F82" s="53">
        <f t="shared" si="30"/>
        <v>0</v>
      </c>
      <c r="G82" s="53">
        <f t="shared" si="31"/>
        <v>0</v>
      </c>
      <c r="H82" s="142"/>
      <c r="I82" s="55">
        <f t="shared" si="32"/>
        <v>0</v>
      </c>
      <c r="J82" s="53">
        <f t="shared" si="33"/>
        <v>0</v>
      </c>
      <c r="K82" s="53">
        <f t="shared" si="34"/>
        <v>0</v>
      </c>
      <c r="L82" s="314"/>
      <c r="M82" s="314"/>
      <c r="N82" s="314"/>
      <c r="O82" s="314"/>
      <c r="P82" s="314"/>
      <c r="Q82" s="314"/>
      <c r="R82" s="314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</row>
    <row r="83" spans="1:28" s="309" customFormat="1" ht="15" customHeight="1">
      <c r="A83" s="325">
        <v>701069</v>
      </c>
      <c r="B83" s="331" t="s">
        <v>1660</v>
      </c>
      <c r="C83" s="325" t="s">
        <v>2</v>
      </c>
      <c r="D83" s="52">
        <v>500</v>
      </c>
      <c r="E83" s="326">
        <v>0</v>
      </c>
      <c r="F83" s="53">
        <f t="shared" si="30"/>
        <v>0</v>
      </c>
      <c r="G83" s="53">
        <f t="shared" si="31"/>
        <v>0</v>
      </c>
      <c r="H83" s="142"/>
      <c r="I83" s="55">
        <f t="shared" si="32"/>
        <v>0</v>
      </c>
      <c r="J83" s="53">
        <f t="shared" si="33"/>
        <v>0</v>
      </c>
      <c r="K83" s="53">
        <f t="shared" si="34"/>
        <v>0</v>
      </c>
      <c r="L83" s="314"/>
      <c r="M83" s="314"/>
      <c r="N83" s="314"/>
      <c r="O83" s="314"/>
      <c r="P83" s="314"/>
      <c r="Q83" s="314"/>
      <c r="R83" s="314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</row>
    <row r="84" spans="1:28" s="309" customFormat="1" ht="15" customHeight="1">
      <c r="A84" s="325">
        <v>701070</v>
      </c>
      <c r="B84" s="331" t="s">
        <v>1661</v>
      </c>
      <c r="C84" s="325" t="s">
        <v>2</v>
      </c>
      <c r="D84" s="52">
        <v>400</v>
      </c>
      <c r="E84" s="326">
        <v>0</v>
      </c>
      <c r="F84" s="53">
        <f t="shared" si="30"/>
        <v>0</v>
      </c>
      <c r="G84" s="53">
        <f t="shared" si="31"/>
        <v>0</v>
      </c>
      <c r="H84" s="142"/>
      <c r="I84" s="55">
        <f t="shared" si="32"/>
        <v>0</v>
      </c>
      <c r="J84" s="53">
        <f t="shared" si="33"/>
        <v>0</v>
      </c>
      <c r="K84" s="53">
        <f t="shared" si="34"/>
        <v>0</v>
      </c>
      <c r="L84" s="313"/>
      <c r="M84" s="313"/>
      <c r="N84" s="313"/>
      <c r="O84" s="313"/>
      <c r="P84" s="313"/>
      <c r="Q84" s="313"/>
      <c r="R84" s="313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</row>
    <row r="85" spans="1:28" s="309" customFormat="1" ht="15" customHeight="1">
      <c r="A85" s="325">
        <v>701071</v>
      </c>
      <c r="B85" s="331" t="s">
        <v>1662</v>
      </c>
      <c r="C85" s="325" t="s">
        <v>2</v>
      </c>
      <c r="D85" s="52">
        <v>350</v>
      </c>
      <c r="E85" s="326">
        <v>0</v>
      </c>
      <c r="F85" s="53">
        <f t="shared" si="30"/>
        <v>0</v>
      </c>
      <c r="G85" s="53">
        <f t="shared" si="31"/>
        <v>0</v>
      </c>
      <c r="H85" s="142"/>
      <c r="I85" s="55">
        <f t="shared" si="32"/>
        <v>0</v>
      </c>
      <c r="J85" s="53">
        <f t="shared" si="33"/>
        <v>0</v>
      </c>
      <c r="K85" s="53">
        <f t="shared" si="34"/>
        <v>0</v>
      </c>
      <c r="L85" s="314"/>
      <c r="M85" s="314"/>
      <c r="N85" s="314"/>
      <c r="O85" s="314"/>
      <c r="P85" s="314"/>
      <c r="Q85" s="314"/>
      <c r="R85" s="314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</row>
    <row r="86" spans="1:28" s="309" customFormat="1" ht="15" customHeight="1">
      <c r="A86" s="325">
        <v>701072</v>
      </c>
      <c r="B86" s="331" t="s">
        <v>1663</v>
      </c>
      <c r="C86" s="325" t="s">
        <v>2</v>
      </c>
      <c r="D86" s="52">
        <v>320</v>
      </c>
      <c r="E86" s="326">
        <v>0</v>
      </c>
      <c r="F86" s="53">
        <f t="shared" si="30"/>
        <v>0</v>
      </c>
      <c r="G86" s="53">
        <f t="shared" si="31"/>
        <v>0</v>
      </c>
      <c r="H86" s="142"/>
      <c r="I86" s="55">
        <f t="shared" si="32"/>
        <v>0</v>
      </c>
      <c r="J86" s="53">
        <f t="shared" si="33"/>
        <v>0</v>
      </c>
      <c r="K86" s="53">
        <f t="shared" si="34"/>
        <v>0</v>
      </c>
      <c r="L86" s="314"/>
      <c r="M86" s="314"/>
      <c r="N86" s="314"/>
      <c r="O86" s="314"/>
      <c r="P86" s="314"/>
      <c r="Q86" s="314"/>
      <c r="R86" s="314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</row>
    <row r="87" spans="1:28" s="309" customFormat="1" ht="15" customHeight="1">
      <c r="A87" s="325">
        <v>701073</v>
      </c>
      <c r="B87" s="331" t="s">
        <v>1664</v>
      </c>
      <c r="C87" s="325" t="s">
        <v>2</v>
      </c>
      <c r="D87" s="52">
        <v>200</v>
      </c>
      <c r="E87" s="326">
        <v>0</v>
      </c>
      <c r="F87" s="53">
        <f t="shared" ref="F87:F100" si="35">E87/1.031</f>
        <v>0</v>
      </c>
      <c r="G87" s="53">
        <f t="shared" ref="G87:G100" si="36">F87/1.0204</f>
        <v>0</v>
      </c>
      <c r="H87" s="142"/>
      <c r="I87" s="55">
        <f t="shared" ref="I87:I100" si="37">SUM(E87*H87)</f>
        <v>0</v>
      </c>
      <c r="J87" s="53">
        <f t="shared" ref="J87:J100" si="38">IF($I$7&gt;=30000,F87*H87,0)</f>
        <v>0</v>
      </c>
      <c r="K87" s="53">
        <f t="shared" ref="K87:K100" si="39">IF($I$7&gt;=100000,H87*G87,0)</f>
        <v>0</v>
      </c>
      <c r="L87" s="313"/>
      <c r="M87" s="313"/>
      <c r="N87" s="313"/>
      <c r="O87" s="313"/>
      <c r="P87" s="313"/>
      <c r="Q87" s="313"/>
      <c r="R87" s="313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</row>
    <row r="88" spans="1:28" s="309" customFormat="1" ht="15" customHeight="1">
      <c r="A88" s="325">
        <v>701074</v>
      </c>
      <c r="B88" s="331" t="s">
        <v>1669</v>
      </c>
      <c r="C88" s="325" t="s">
        <v>2</v>
      </c>
      <c r="D88" s="52">
        <v>600</v>
      </c>
      <c r="E88" s="326">
        <v>0</v>
      </c>
      <c r="F88" s="53">
        <f t="shared" si="35"/>
        <v>0</v>
      </c>
      <c r="G88" s="53">
        <f t="shared" si="36"/>
        <v>0</v>
      </c>
      <c r="H88" s="142"/>
      <c r="I88" s="55">
        <f t="shared" si="37"/>
        <v>0</v>
      </c>
      <c r="J88" s="53">
        <f t="shared" si="38"/>
        <v>0</v>
      </c>
      <c r="K88" s="53">
        <f t="shared" si="39"/>
        <v>0</v>
      </c>
      <c r="L88" s="314"/>
      <c r="M88" s="314"/>
      <c r="N88" s="314"/>
      <c r="O88" s="314"/>
      <c r="P88" s="314"/>
      <c r="Q88" s="314"/>
      <c r="R88" s="314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</row>
    <row r="89" spans="1:28" s="309" customFormat="1" ht="15" customHeight="1">
      <c r="A89" s="325">
        <v>701075</v>
      </c>
      <c r="B89" s="331" t="s">
        <v>1670</v>
      </c>
      <c r="C89" s="325" t="s">
        <v>2</v>
      </c>
      <c r="D89" s="52">
        <v>500</v>
      </c>
      <c r="E89" s="326">
        <v>0</v>
      </c>
      <c r="F89" s="53">
        <f t="shared" si="35"/>
        <v>0</v>
      </c>
      <c r="G89" s="53">
        <f t="shared" si="36"/>
        <v>0</v>
      </c>
      <c r="H89" s="142"/>
      <c r="I89" s="55">
        <f t="shared" si="37"/>
        <v>0</v>
      </c>
      <c r="J89" s="53">
        <f t="shared" si="38"/>
        <v>0</v>
      </c>
      <c r="K89" s="53">
        <f t="shared" si="39"/>
        <v>0</v>
      </c>
      <c r="L89" s="314"/>
      <c r="M89" s="314"/>
      <c r="N89" s="314"/>
      <c r="O89" s="314"/>
      <c r="P89" s="314"/>
      <c r="Q89" s="314"/>
      <c r="R89" s="314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</row>
    <row r="90" spans="1:28" s="309" customFormat="1" ht="15" customHeight="1">
      <c r="A90" s="325">
        <v>701076</v>
      </c>
      <c r="B90" s="331" t="s">
        <v>1671</v>
      </c>
      <c r="C90" s="325" t="s">
        <v>2</v>
      </c>
      <c r="D90" s="52">
        <v>450</v>
      </c>
      <c r="E90" s="326">
        <v>0</v>
      </c>
      <c r="F90" s="53">
        <f t="shared" si="35"/>
        <v>0</v>
      </c>
      <c r="G90" s="53">
        <f t="shared" si="36"/>
        <v>0</v>
      </c>
      <c r="H90" s="142"/>
      <c r="I90" s="55">
        <f t="shared" si="37"/>
        <v>0</v>
      </c>
      <c r="J90" s="53">
        <f t="shared" si="38"/>
        <v>0</v>
      </c>
      <c r="K90" s="53">
        <f t="shared" si="39"/>
        <v>0</v>
      </c>
      <c r="L90" s="313"/>
      <c r="M90" s="313"/>
      <c r="N90" s="313"/>
      <c r="O90" s="313"/>
      <c r="P90" s="313"/>
      <c r="Q90" s="313"/>
      <c r="R90" s="313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</row>
    <row r="91" spans="1:28" s="309" customFormat="1" ht="15" customHeight="1">
      <c r="A91" s="325">
        <v>701077</v>
      </c>
      <c r="B91" s="331" t="s">
        <v>1672</v>
      </c>
      <c r="C91" s="325" t="s">
        <v>2</v>
      </c>
      <c r="D91" s="52">
        <v>400</v>
      </c>
      <c r="E91" s="326">
        <v>0</v>
      </c>
      <c r="F91" s="53">
        <f t="shared" si="35"/>
        <v>0</v>
      </c>
      <c r="G91" s="53">
        <f t="shared" si="36"/>
        <v>0</v>
      </c>
      <c r="H91" s="142"/>
      <c r="I91" s="55">
        <f t="shared" si="37"/>
        <v>0</v>
      </c>
      <c r="J91" s="53">
        <f t="shared" si="38"/>
        <v>0</v>
      </c>
      <c r="K91" s="53">
        <f t="shared" si="39"/>
        <v>0</v>
      </c>
      <c r="L91" s="314"/>
      <c r="M91" s="314"/>
      <c r="N91" s="314"/>
      <c r="O91" s="314"/>
      <c r="P91" s="314"/>
      <c r="Q91" s="314"/>
      <c r="R91" s="314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</row>
    <row r="92" spans="1:28" s="309" customFormat="1" ht="15" customHeight="1">
      <c r="A92" s="325">
        <v>701078</v>
      </c>
      <c r="B92" s="331" t="s">
        <v>1673</v>
      </c>
      <c r="C92" s="325" t="s">
        <v>2</v>
      </c>
      <c r="D92" s="52">
        <v>250</v>
      </c>
      <c r="E92" s="326">
        <v>0</v>
      </c>
      <c r="F92" s="53">
        <f t="shared" si="35"/>
        <v>0</v>
      </c>
      <c r="G92" s="53">
        <f t="shared" si="36"/>
        <v>0</v>
      </c>
      <c r="H92" s="142"/>
      <c r="I92" s="55">
        <f t="shared" si="37"/>
        <v>0</v>
      </c>
      <c r="J92" s="53">
        <f t="shared" si="38"/>
        <v>0</v>
      </c>
      <c r="K92" s="53">
        <f t="shared" si="39"/>
        <v>0</v>
      </c>
      <c r="L92" s="314"/>
      <c r="M92" s="314"/>
      <c r="N92" s="314"/>
      <c r="O92" s="314"/>
      <c r="P92" s="314"/>
      <c r="Q92" s="314"/>
      <c r="R92" s="314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</row>
    <row r="93" spans="1:28" s="309" customFormat="1" ht="15" customHeight="1">
      <c r="A93" s="325">
        <v>701079</v>
      </c>
      <c r="B93" s="331" t="s">
        <v>1674</v>
      </c>
      <c r="C93" s="325" t="s">
        <v>2</v>
      </c>
      <c r="D93" s="52">
        <v>200</v>
      </c>
      <c r="E93" s="326">
        <v>0</v>
      </c>
      <c r="F93" s="53">
        <f t="shared" si="35"/>
        <v>0</v>
      </c>
      <c r="G93" s="53">
        <f t="shared" si="36"/>
        <v>0</v>
      </c>
      <c r="H93" s="142"/>
      <c r="I93" s="55">
        <f t="shared" si="37"/>
        <v>0</v>
      </c>
      <c r="J93" s="53">
        <f t="shared" si="38"/>
        <v>0</v>
      </c>
      <c r="K93" s="53">
        <f t="shared" si="39"/>
        <v>0</v>
      </c>
      <c r="L93" s="313"/>
      <c r="M93" s="313"/>
      <c r="N93" s="313"/>
      <c r="O93" s="313"/>
      <c r="P93" s="313"/>
      <c r="Q93" s="313"/>
      <c r="R93" s="313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</row>
    <row r="94" spans="1:28" s="309" customFormat="1" ht="15" customHeight="1">
      <c r="A94" s="325">
        <v>701080</v>
      </c>
      <c r="B94" s="331" t="s">
        <v>1675</v>
      </c>
      <c r="C94" s="325" t="s">
        <v>2</v>
      </c>
      <c r="D94" s="52">
        <v>200</v>
      </c>
      <c r="E94" s="326">
        <v>0</v>
      </c>
      <c r="F94" s="53">
        <f t="shared" si="35"/>
        <v>0</v>
      </c>
      <c r="G94" s="53">
        <f t="shared" si="36"/>
        <v>0</v>
      </c>
      <c r="H94" s="142"/>
      <c r="I94" s="55">
        <f t="shared" si="37"/>
        <v>0</v>
      </c>
      <c r="J94" s="53">
        <f t="shared" si="38"/>
        <v>0</v>
      </c>
      <c r="K94" s="53">
        <f t="shared" si="39"/>
        <v>0</v>
      </c>
      <c r="L94" s="314"/>
      <c r="M94" s="314"/>
      <c r="N94" s="314"/>
      <c r="O94" s="314"/>
      <c r="P94" s="314"/>
      <c r="Q94" s="314"/>
      <c r="R94" s="314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</row>
    <row r="95" spans="1:28" s="309" customFormat="1" ht="15" customHeight="1">
      <c r="A95" s="325">
        <v>701081</v>
      </c>
      <c r="B95" s="331" t="s">
        <v>1676</v>
      </c>
      <c r="C95" s="325" t="s">
        <v>2</v>
      </c>
      <c r="D95" s="52">
        <v>190</v>
      </c>
      <c r="E95" s="326">
        <v>0</v>
      </c>
      <c r="F95" s="53">
        <f t="shared" si="35"/>
        <v>0</v>
      </c>
      <c r="G95" s="53">
        <f t="shared" si="36"/>
        <v>0</v>
      </c>
      <c r="H95" s="142"/>
      <c r="I95" s="55">
        <f t="shared" si="37"/>
        <v>0</v>
      </c>
      <c r="J95" s="53">
        <f t="shared" si="38"/>
        <v>0</v>
      </c>
      <c r="K95" s="53">
        <f t="shared" si="39"/>
        <v>0</v>
      </c>
      <c r="L95" s="314"/>
      <c r="M95" s="314"/>
      <c r="N95" s="314"/>
      <c r="O95" s="314"/>
      <c r="P95" s="314"/>
      <c r="Q95" s="314"/>
      <c r="R95" s="314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</row>
    <row r="96" spans="1:28" s="309" customFormat="1" ht="15" customHeight="1">
      <c r="A96" s="325">
        <v>701082</v>
      </c>
      <c r="B96" s="331" t="s">
        <v>1677</v>
      </c>
      <c r="C96" s="325" t="s">
        <v>2</v>
      </c>
      <c r="D96" s="52">
        <v>175</v>
      </c>
      <c r="E96" s="326">
        <v>0</v>
      </c>
      <c r="F96" s="53">
        <f t="shared" si="35"/>
        <v>0</v>
      </c>
      <c r="G96" s="53">
        <f t="shared" si="36"/>
        <v>0</v>
      </c>
      <c r="H96" s="142"/>
      <c r="I96" s="55">
        <f t="shared" si="37"/>
        <v>0</v>
      </c>
      <c r="J96" s="53">
        <f t="shared" si="38"/>
        <v>0</v>
      </c>
      <c r="K96" s="53">
        <f t="shared" si="39"/>
        <v>0</v>
      </c>
      <c r="L96" s="313"/>
      <c r="M96" s="313"/>
      <c r="N96" s="313"/>
      <c r="O96" s="313"/>
      <c r="P96" s="313"/>
      <c r="Q96" s="313"/>
      <c r="R96" s="313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</row>
    <row r="97" spans="1:28" s="309" customFormat="1" ht="15" customHeight="1">
      <c r="A97" s="325">
        <v>701083</v>
      </c>
      <c r="B97" s="331" t="s">
        <v>1665</v>
      </c>
      <c r="C97" s="325" t="s">
        <v>2</v>
      </c>
      <c r="D97" s="52">
        <v>165</v>
      </c>
      <c r="E97" s="326">
        <v>0</v>
      </c>
      <c r="F97" s="53">
        <f t="shared" si="35"/>
        <v>0</v>
      </c>
      <c r="G97" s="53">
        <f t="shared" si="36"/>
        <v>0</v>
      </c>
      <c r="H97" s="142"/>
      <c r="I97" s="55">
        <f t="shared" si="37"/>
        <v>0</v>
      </c>
      <c r="J97" s="53">
        <f t="shared" si="38"/>
        <v>0</v>
      </c>
      <c r="K97" s="53">
        <f t="shared" si="39"/>
        <v>0</v>
      </c>
      <c r="L97" s="314"/>
      <c r="M97" s="314"/>
      <c r="N97" s="314"/>
      <c r="O97" s="314"/>
      <c r="P97" s="314"/>
      <c r="Q97" s="314"/>
      <c r="R97" s="314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</row>
    <row r="98" spans="1:28" s="309" customFormat="1" ht="15" customHeight="1">
      <c r="A98" s="325">
        <v>701084</v>
      </c>
      <c r="B98" s="331" t="s">
        <v>1666</v>
      </c>
      <c r="C98" s="325" t="s">
        <v>2</v>
      </c>
      <c r="D98" s="52">
        <v>125</v>
      </c>
      <c r="E98" s="326">
        <v>0</v>
      </c>
      <c r="F98" s="53">
        <f t="shared" si="35"/>
        <v>0</v>
      </c>
      <c r="G98" s="53">
        <f t="shared" si="36"/>
        <v>0</v>
      </c>
      <c r="H98" s="142"/>
      <c r="I98" s="55">
        <f t="shared" si="37"/>
        <v>0</v>
      </c>
      <c r="J98" s="53">
        <f t="shared" si="38"/>
        <v>0</v>
      </c>
      <c r="K98" s="53">
        <f t="shared" si="39"/>
        <v>0</v>
      </c>
      <c r="L98" s="314"/>
      <c r="M98" s="314"/>
      <c r="N98" s="314"/>
      <c r="O98" s="314"/>
      <c r="P98" s="314"/>
      <c r="Q98" s="314"/>
      <c r="R98" s="314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</row>
    <row r="99" spans="1:28" s="309" customFormat="1" ht="15" customHeight="1">
      <c r="A99" s="325">
        <v>701085</v>
      </c>
      <c r="B99" s="331" t="s">
        <v>1667</v>
      </c>
      <c r="C99" s="325" t="s">
        <v>2</v>
      </c>
      <c r="D99" s="52">
        <v>125</v>
      </c>
      <c r="E99" s="326">
        <v>0</v>
      </c>
      <c r="F99" s="53">
        <f t="shared" si="35"/>
        <v>0</v>
      </c>
      <c r="G99" s="53">
        <f t="shared" si="36"/>
        <v>0</v>
      </c>
      <c r="H99" s="142"/>
      <c r="I99" s="55">
        <f t="shared" si="37"/>
        <v>0</v>
      </c>
      <c r="J99" s="53">
        <f t="shared" si="38"/>
        <v>0</v>
      </c>
      <c r="K99" s="53">
        <f t="shared" si="39"/>
        <v>0</v>
      </c>
      <c r="L99" s="313"/>
      <c r="M99" s="313"/>
      <c r="N99" s="313"/>
      <c r="O99" s="313"/>
      <c r="P99" s="313"/>
      <c r="Q99" s="313"/>
      <c r="R99" s="313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</row>
    <row r="100" spans="1:28" s="309" customFormat="1" ht="15" customHeight="1" thickBot="1">
      <c r="A100" s="325">
        <v>701086</v>
      </c>
      <c r="B100" s="331" t="s">
        <v>1668</v>
      </c>
      <c r="C100" s="325" t="s">
        <v>2</v>
      </c>
      <c r="D100" s="52">
        <v>100</v>
      </c>
      <c r="E100" s="326">
        <v>0</v>
      </c>
      <c r="F100" s="53">
        <f t="shared" si="35"/>
        <v>0</v>
      </c>
      <c r="G100" s="53">
        <f t="shared" si="36"/>
        <v>0</v>
      </c>
      <c r="H100" s="143"/>
      <c r="I100" s="55">
        <f t="shared" si="37"/>
        <v>0</v>
      </c>
      <c r="J100" s="53">
        <f t="shared" si="38"/>
        <v>0</v>
      </c>
      <c r="K100" s="53">
        <f t="shared" si="39"/>
        <v>0</v>
      </c>
      <c r="L100" s="314"/>
      <c r="M100" s="314"/>
      <c r="N100" s="314"/>
      <c r="O100" s="314"/>
      <c r="P100" s="314"/>
      <c r="Q100" s="314"/>
      <c r="R100" s="314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</row>
    <row r="101" spans="1:28" s="128" customFormat="1" ht="15" customHeight="1">
      <c r="A101" s="593"/>
      <c r="B101" s="593"/>
      <c r="C101" s="593"/>
      <c r="D101" s="593"/>
      <c r="E101" s="593"/>
      <c r="F101" s="593"/>
      <c r="G101" s="593"/>
      <c r="H101" s="126"/>
      <c r="I101" s="46"/>
      <c r="J101" s="46"/>
      <c r="K101" s="46"/>
      <c r="L101" s="313"/>
      <c r="M101" s="313"/>
      <c r="N101" s="313"/>
      <c r="O101" s="313"/>
      <c r="P101" s="313"/>
      <c r="Q101" s="313"/>
      <c r="R101" s="313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</row>
    <row r="102" spans="1:28" s="128" customFormat="1" ht="15" customHeight="1" thickBot="1">
      <c r="A102" s="437" t="s">
        <v>1688</v>
      </c>
      <c r="B102" s="437"/>
      <c r="C102" s="437"/>
      <c r="D102" s="437"/>
      <c r="E102" s="437"/>
      <c r="F102" s="437"/>
      <c r="G102" s="437"/>
      <c r="H102" s="126"/>
      <c r="I102" s="46"/>
      <c r="J102" s="46"/>
      <c r="K102" s="46"/>
      <c r="L102" s="314"/>
      <c r="M102" s="314"/>
      <c r="N102" s="314"/>
      <c r="O102" s="314"/>
      <c r="P102" s="314"/>
      <c r="Q102" s="314"/>
      <c r="R102" s="314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</row>
    <row r="103" spans="1:28" s="128" customFormat="1" ht="15" customHeight="1">
      <c r="A103" s="325">
        <v>703001</v>
      </c>
      <c r="B103" s="331" t="s">
        <v>1689</v>
      </c>
      <c r="C103" s="325" t="s">
        <v>2</v>
      </c>
      <c r="D103" s="52">
        <v>100</v>
      </c>
      <c r="E103" s="326">
        <v>0</v>
      </c>
      <c r="F103" s="53">
        <f t="shared" ref="F103:F110" si="40">E103/1.031</f>
        <v>0</v>
      </c>
      <c r="G103" s="53">
        <f t="shared" ref="G103:G110" si="41">F103/1.0204</f>
        <v>0</v>
      </c>
      <c r="H103" s="139"/>
      <c r="I103" s="55">
        <f t="shared" ref="I103:I110" si="42">SUM(E103*H103)</f>
        <v>0</v>
      </c>
      <c r="J103" s="53">
        <f t="shared" ref="J103:J110" si="43">IF($I$7&gt;=30000,F103*H103,0)</f>
        <v>0</v>
      </c>
      <c r="K103" s="53">
        <f t="shared" ref="K103:K110" si="44">IF($I$7&gt;=100000,H103*G103,0)</f>
        <v>0</v>
      </c>
      <c r="L103" s="314"/>
      <c r="M103" s="314"/>
      <c r="N103" s="314"/>
      <c r="O103" s="314"/>
      <c r="P103" s="314"/>
      <c r="Q103" s="314"/>
      <c r="R103" s="314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</row>
    <row r="104" spans="1:28" s="128" customFormat="1" ht="15" customHeight="1">
      <c r="A104" s="325">
        <v>703002</v>
      </c>
      <c r="B104" s="331" t="s">
        <v>1690</v>
      </c>
      <c r="C104" s="325" t="s">
        <v>2</v>
      </c>
      <c r="D104" s="52">
        <v>100</v>
      </c>
      <c r="E104" s="326">
        <v>0</v>
      </c>
      <c r="F104" s="53">
        <f t="shared" si="40"/>
        <v>0</v>
      </c>
      <c r="G104" s="53">
        <f t="shared" si="41"/>
        <v>0</v>
      </c>
      <c r="H104" s="142"/>
      <c r="I104" s="55">
        <f t="shared" si="42"/>
        <v>0</v>
      </c>
      <c r="J104" s="53">
        <f t="shared" si="43"/>
        <v>0</v>
      </c>
      <c r="K104" s="53">
        <f t="shared" si="44"/>
        <v>0</v>
      </c>
      <c r="L104" s="313"/>
      <c r="M104" s="313"/>
      <c r="N104" s="313"/>
      <c r="O104" s="313"/>
      <c r="P104" s="313"/>
      <c r="Q104" s="313"/>
      <c r="R104" s="313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</row>
    <row r="105" spans="1:28" s="128" customFormat="1" ht="15" customHeight="1">
      <c r="A105" s="325">
        <v>703003</v>
      </c>
      <c r="B105" s="331" t="s">
        <v>1691</v>
      </c>
      <c r="C105" s="325" t="s">
        <v>2</v>
      </c>
      <c r="D105" s="52">
        <v>100</v>
      </c>
      <c r="E105" s="326">
        <v>0</v>
      </c>
      <c r="F105" s="53">
        <f t="shared" si="40"/>
        <v>0</v>
      </c>
      <c r="G105" s="53">
        <f t="shared" si="41"/>
        <v>0</v>
      </c>
      <c r="H105" s="142"/>
      <c r="I105" s="55">
        <f t="shared" si="42"/>
        <v>0</v>
      </c>
      <c r="J105" s="53">
        <f t="shared" si="43"/>
        <v>0</v>
      </c>
      <c r="K105" s="53">
        <f t="shared" si="44"/>
        <v>0</v>
      </c>
      <c r="L105" s="314"/>
      <c r="M105" s="314"/>
      <c r="N105" s="314"/>
      <c r="O105" s="314"/>
      <c r="P105" s="314"/>
      <c r="Q105" s="314"/>
      <c r="R105" s="314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</row>
    <row r="106" spans="1:28" s="128" customFormat="1" ht="15" customHeight="1">
      <c r="A106" s="325">
        <v>703004</v>
      </c>
      <c r="B106" s="331" t="s">
        <v>1692</v>
      </c>
      <c r="C106" s="325" t="s">
        <v>2</v>
      </c>
      <c r="D106" s="52">
        <v>100</v>
      </c>
      <c r="E106" s="326">
        <v>0</v>
      </c>
      <c r="F106" s="53">
        <f t="shared" si="40"/>
        <v>0</v>
      </c>
      <c r="G106" s="53">
        <f t="shared" si="41"/>
        <v>0</v>
      </c>
      <c r="H106" s="142"/>
      <c r="I106" s="55">
        <f t="shared" si="42"/>
        <v>0</v>
      </c>
      <c r="J106" s="53">
        <f t="shared" si="43"/>
        <v>0</v>
      </c>
      <c r="K106" s="53">
        <f t="shared" si="44"/>
        <v>0</v>
      </c>
      <c r="L106" s="314"/>
      <c r="M106" s="314"/>
      <c r="N106" s="314"/>
      <c r="O106" s="314"/>
      <c r="P106" s="314"/>
      <c r="Q106" s="314"/>
      <c r="R106" s="314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</row>
    <row r="107" spans="1:28" s="128" customFormat="1" ht="15" customHeight="1">
      <c r="A107" s="325">
        <v>703005</v>
      </c>
      <c r="B107" s="331" t="s">
        <v>1693</v>
      </c>
      <c r="C107" s="325" t="s">
        <v>2</v>
      </c>
      <c r="D107" s="52">
        <v>100</v>
      </c>
      <c r="E107" s="326">
        <v>0</v>
      </c>
      <c r="F107" s="53">
        <f t="shared" si="40"/>
        <v>0</v>
      </c>
      <c r="G107" s="53">
        <f t="shared" si="41"/>
        <v>0</v>
      </c>
      <c r="H107" s="142"/>
      <c r="I107" s="55">
        <f t="shared" si="42"/>
        <v>0</v>
      </c>
      <c r="J107" s="53">
        <f t="shared" si="43"/>
        <v>0</v>
      </c>
      <c r="K107" s="53">
        <f t="shared" si="44"/>
        <v>0</v>
      </c>
      <c r="L107" s="313"/>
      <c r="M107" s="313"/>
      <c r="N107" s="313"/>
      <c r="O107" s="313"/>
      <c r="P107" s="313"/>
      <c r="Q107" s="313"/>
      <c r="R107" s="313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</row>
    <row r="108" spans="1:28" s="128" customFormat="1" ht="15" customHeight="1">
      <c r="A108" s="325">
        <v>703006</v>
      </c>
      <c r="B108" s="331" t="s">
        <v>1694</v>
      </c>
      <c r="C108" s="325" t="s">
        <v>2</v>
      </c>
      <c r="D108" s="52">
        <v>100</v>
      </c>
      <c r="E108" s="326">
        <v>0</v>
      </c>
      <c r="F108" s="53">
        <f t="shared" si="40"/>
        <v>0</v>
      </c>
      <c r="G108" s="53">
        <f t="shared" si="41"/>
        <v>0</v>
      </c>
      <c r="H108" s="142"/>
      <c r="I108" s="55">
        <f t="shared" si="42"/>
        <v>0</v>
      </c>
      <c r="J108" s="53">
        <f t="shared" si="43"/>
        <v>0</v>
      </c>
      <c r="K108" s="53">
        <f t="shared" si="44"/>
        <v>0</v>
      </c>
      <c r="L108" s="314"/>
      <c r="M108" s="314"/>
      <c r="N108" s="314"/>
      <c r="O108" s="314"/>
      <c r="P108" s="314"/>
      <c r="Q108" s="314"/>
      <c r="R108" s="314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</row>
    <row r="109" spans="1:28" s="128" customFormat="1" ht="15" customHeight="1">
      <c r="A109" s="325">
        <v>703007</v>
      </c>
      <c r="B109" s="331" t="s">
        <v>1695</v>
      </c>
      <c r="C109" s="325" t="s">
        <v>2</v>
      </c>
      <c r="D109" s="52">
        <v>100</v>
      </c>
      <c r="E109" s="326">
        <v>0</v>
      </c>
      <c r="F109" s="53">
        <f t="shared" si="40"/>
        <v>0</v>
      </c>
      <c r="G109" s="53">
        <f t="shared" si="41"/>
        <v>0</v>
      </c>
      <c r="H109" s="142"/>
      <c r="I109" s="55">
        <f t="shared" si="42"/>
        <v>0</v>
      </c>
      <c r="J109" s="53">
        <f t="shared" si="43"/>
        <v>0</v>
      </c>
      <c r="K109" s="53">
        <f t="shared" si="44"/>
        <v>0</v>
      </c>
      <c r="L109" s="314"/>
      <c r="M109" s="314"/>
      <c r="N109" s="314"/>
      <c r="O109" s="314"/>
      <c r="P109" s="314"/>
      <c r="Q109" s="314"/>
      <c r="R109" s="314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</row>
    <row r="110" spans="1:28" s="128" customFormat="1" ht="15" customHeight="1">
      <c r="A110" s="325">
        <v>703008</v>
      </c>
      <c r="B110" s="331" t="s">
        <v>1696</v>
      </c>
      <c r="C110" s="325" t="s">
        <v>2</v>
      </c>
      <c r="D110" s="52">
        <v>100</v>
      </c>
      <c r="E110" s="326">
        <v>0</v>
      </c>
      <c r="F110" s="53">
        <f t="shared" si="40"/>
        <v>0</v>
      </c>
      <c r="G110" s="53">
        <f t="shared" si="41"/>
        <v>0</v>
      </c>
      <c r="H110" s="142"/>
      <c r="I110" s="55">
        <f t="shared" si="42"/>
        <v>0</v>
      </c>
      <c r="J110" s="53">
        <f t="shared" si="43"/>
        <v>0</v>
      </c>
      <c r="K110" s="53">
        <f t="shared" si="44"/>
        <v>0</v>
      </c>
      <c r="L110" s="313"/>
      <c r="M110" s="313"/>
      <c r="N110" s="313"/>
      <c r="O110" s="313"/>
      <c r="P110" s="313"/>
      <c r="Q110" s="313"/>
      <c r="R110" s="313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</row>
    <row r="111" spans="1:28" s="128" customFormat="1" ht="15" customHeight="1">
      <c r="A111" s="325">
        <v>703009</v>
      </c>
      <c r="B111" s="331" t="s">
        <v>1697</v>
      </c>
      <c r="C111" s="325" t="s">
        <v>2</v>
      </c>
      <c r="D111" s="52">
        <v>100</v>
      </c>
      <c r="E111" s="326">
        <v>0</v>
      </c>
      <c r="F111" s="53">
        <f t="shared" ref="F111:F116" si="45">E111/1.031</f>
        <v>0</v>
      </c>
      <c r="G111" s="53">
        <f t="shared" ref="G111:G116" si="46">F111/1.0204</f>
        <v>0</v>
      </c>
      <c r="H111" s="142"/>
      <c r="I111" s="55">
        <f t="shared" ref="I111:I116" si="47">SUM(E111*H111)</f>
        <v>0</v>
      </c>
      <c r="J111" s="53">
        <f t="shared" ref="J111:J116" si="48">IF($I$7&gt;=30000,F111*H111,0)</f>
        <v>0</v>
      </c>
      <c r="K111" s="53">
        <f t="shared" ref="K111:K116" si="49">IF($I$7&gt;=100000,H111*G111,0)</f>
        <v>0</v>
      </c>
      <c r="L111" s="314"/>
      <c r="M111" s="314"/>
      <c r="N111" s="314"/>
      <c r="O111" s="314"/>
      <c r="P111" s="314"/>
      <c r="Q111" s="314"/>
      <c r="R111" s="314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</row>
    <row r="112" spans="1:28" s="128" customFormat="1" ht="15" customHeight="1">
      <c r="A112" s="325">
        <v>703010</v>
      </c>
      <c r="B112" s="331" t="s">
        <v>1698</v>
      </c>
      <c r="C112" s="325" t="s">
        <v>2</v>
      </c>
      <c r="D112" s="52">
        <v>100</v>
      </c>
      <c r="E112" s="326">
        <v>0</v>
      </c>
      <c r="F112" s="53">
        <f t="shared" si="45"/>
        <v>0</v>
      </c>
      <c r="G112" s="53">
        <f t="shared" si="46"/>
        <v>0</v>
      </c>
      <c r="H112" s="142"/>
      <c r="I112" s="55">
        <f t="shared" si="47"/>
        <v>0</v>
      </c>
      <c r="J112" s="53">
        <f t="shared" si="48"/>
        <v>0</v>
      </c>
      <c r="K112" s="53">
        <f t="shared" si="49"/>
        <v>0</v>
      </c>
      <c r="L112" s="314"/>
      <c r="M112" s="314"/>
      <c r="N112" s="314"/>
      <c r="O112" s="314"/>
      <c r="P112" s="314"/>
      <c r="Q112" s="314"/>
      <c r="R112" s="314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</row>
    <row r="113" spans="1:28" s="128" customFormat="1" ht="15" customHeight="1">
      <c r="A113" s="325">
        <v>703011</v>
      </c>
      <c r="B113" s="331" t="s">
        <v>1699</v>
      </c>
      <c r="C113" s="325" t="s">
        <v>2</v>
      </c>
      <c r="D113" s="52">
        <v>100</v>
      </c>
      <c r="E113" s="326">
        <v>0</v>
      </c>
      <c r="F113" s="53">
        <f t="shared" si="45"/>
        <v>0</v>
      </c>
      <c r="G113" s="53">
        <f t="shared" si="46"/>
        <v>0</v>
      </c>
      <c r="H113" s="142"/>
      <c r="I113" s="55">
        <f t="shared" si="47"/>
        <v>0</v>
      </c>
      <c r="J113" s="53">
        <f t="shared" si="48"/>
        <v>0</v>
      </c>
      <c r="K113" s="53">
        <f t="shared" si="49"/>
        <v>0</v>
      </c>
      <c r="L113" s="313"/>
      <c r="M113" s="313"/>
      <c r="N113" s="313"/>
      <c r="O113" s="313"/>
      <c r="P113" s="313"/>
      <c r="Q113" s="313"/>
      <c r="R113" s="313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</row>
    <row r="114" spans="1:28" s="128" customFormat="1" ht="15" customHeight="1">
      <c r="A114" s="325">
        <v>703012</v>
      </c>
      <c r="B114" s="331" t="s">
        <v>1700</v>
      </c>
      <c r="C114" s="325" t="s">
        <v>2</v>
      </c>
      <c r="D114" s="52">
        <v>100</v>
      </c>
      <c r="E114" s="326">
        <v>0</v>
      </c>
      <c r="F114" s="53">
        <f t="shared" si="45"/>
        <v>0</v>
      </c>
      <c r="G114" s="53">
        <f t="shared" si="46"/>
        <v>0</v>
      </c>
      <c r="H114" s="142"/>
      <c r="I114" s="55">
        <f t="shared" si="47"/>
        <v>0</v>
      </c>
      <c r="J114" s="53">
        <f t="shared" si="48"/>
        <v>0</v>
      </c>
      <c r="K114" s="53">
        <f t="shared" si="49"/>
        <v>0</v>
      </c>
      <c r="L114" s="314"/>
      <c r="M114" s="314"/>
      <c r="N114" s="314"/>
      <c r="O114" s="314"/>
      <c r="P114" s="314"/>
      <c r="Q114" s="314"/>
      <c r="R114" s="314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</row>
    <row r="115" spans="1:28" s="128" customFormat="1" ht="15" customHeight="1">
      <c r="A115" s="325">
        <v>703013</v>
      </c>
      <c r="B115" s="331" t="s">
        <v>1701</v>
      </c>
      <c r="C115" s="325" t="s">
        <v>2</v>
      </c>
      <c r="D115" s="52">
        <v>75</v>
      </c>
      <c r="E115" s="326">
        <v>0</v>
      </c>
      <c r="F115" s="53">
        <f t="shared" si="45"/>
        <v>0</v>
      </c>
      <c r="G115" s="53">
        <f t="shared" si="46"/>
        <v>0</v>
      </c>
      <c r="H115" s="142"/>
      <c r="I115" s="55">
        <f t="shared" si="47"/>
        <v>0</v>
      </c>
      <c r="J115" s="53">
        <f t="shared" si="48"/>
        <v>0</v>
      </c>
      <c r="K115" s="53">
        <f t="shared" si="49"/>
        <v>0</v>
      </c>
      <c r="L115" s="314"/>
      <c r="M115" s="314"/>
      <c r="N115" s="314"/>
      <c r="O115" s="314"/>
      <c r="P115" s="314"/>
      <c r="Q115" s="314"/>
      <c r="R115" s="314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</row>
    <row r="116" spans="1:28" s="128" customFormat="1" ht="15" customHeight="1" thickBot="1">
      <c r="A116" s="325">
        <v>703014</v>
      </c>
      <c r="B116" s="331" t="s">
        <v>1702</v>
      </c>
      <c r="C116" s="325" t="s">
        <v>2</v>
      </c>
      <c r="D116" s="52">
        <v>75</v>
      </c>
      <c r="E116" s="326">
        <v>0</v>
      </c>
      <c r="F116" s="53">
        <f t="shared" si="45"/>
        <v>0</v>
      </c>
      <c r="G116" s="53">
        <f t="shared" si="46"/>
        <v>0</v>
      </c>
      <c r="H116" s="143"/>
      <c r="I116" s="55">
        <f t="shared" si="47"/>
        <v>0</v>
      </c>
      <c r="J116" s="53">
        <f t="shared" si="48"/>
        <v>0</v>
      </c>
      <c r="K116" s="53">
        <f t="shared" si="49"/>
        <v>0</v>
      </c>
      <c r="L116" s="313"/>
      <c r="M116" s="313"/>
      <c r="N116" s="313"/>
      <c r="O116" s="313"/>
      <c r="P116" s="313"/>
      <c r="Q116" s="313"/>
      <c r="R116" s="313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</row>
    <row r="117" spans="1:28" s="128" customFormat="1" ht="15" customHeight="1">
      <c r="A117" s="592" t="s">
        <v>1703</v>
      </c>
      <c r="B117" s="592"/>
      <c r="C117" s="592"/>
      <c r="D117" s="592"/>
      <c r="E117" s="592"/>
      <c r="F117" s="592"/>
      <c r="G117" s="592"/>
      <c r="H117" s="126"/>
      <c r="I117" s="46"/>
      <c r="J117" s="46"/>
      <c r="K117" s="46"/>
      <c r="L117" s="314"/>
      <c r="M117" s="314"/>
      <c r="N117" s="314"/>
      <c r="O117" s="314"/>
      <c r="P117" s="314"/>
      <c r="Q117" s="314"/>
      <c r="R117" s="314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</row>
    <row r="118" spans="1:28" s="128" customFormat="1" ht="15" customHeight="1">
      <c r="A118" s="325">
        <v>703015</v>
      </c>
      <c r="B118" s="331" t="s">
        <v>1743</v>
      </c>
      <c r="C118" s="325" t="s">
        <v>2</v>
      </c>
      <c r="D118" s="52">
        <v>200</v>
      </c>
      <c r="E118" s="326">
        <v>0</v>
      </c>
      <c r="F118" s="53">
        <f t="shared" ref="F118:F164" si="50">E118/1.031</f>
        <v>0</v>
      </c>
      <c r="G118" s="53">
        <f t="shared" ref="G118:G164" si="51">F118/1.0204</f>
        <v>0</v>
      </c>
      <c r="H118" s="142"/>
      <c r="I118" s="55">
        <f t="shared" ref="I118:I164" si="52">SUM(E118*H118)</f>
        <v>0</v>
      </c>
      <c r="J118" s="53">
        <f t="shared" ref="J118:J164" si="53">IF($I$7&gt;=30000,F118*H118,0)</f>
        <v>0</v>
      </c>
      <c r="K118" s="53">
        <f t="shared" ref="K118:K164" si="54">IF($I$7&gt;=100000,H118*G118,0)</f>
        <v>0</v>
      </c>
      <c r="L118" s="314"/>
      <c r="M118" s="314"/>
      <c r="N118" s="314"/>
      <c r="O118" s="314"/>
      <c r="P118" s="314"/>
      <c r="Q118" s="314"/>
      <c r="R118" s="314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</row>
    <row r="119" spans="1:28" s="128" customFormat="1" ht="15" customHeight="1">
      <c r="A119" s="325">
        <v>703016</v>
      </c>
      <c r="B119" s="331" t="s">
        <v>1744</v>
      </c>
      <c r="C119" s="325" t="s">
        <v>2</v>
      </c>
      <c r="D119" s="52">
        <v>100</v>
      </c>
      <c r="E119" s="326">
        <v>0</v>
      </c>
      <c r="F119" s="53">
        <f t="shared" si="50"/>
        <v>0</v>
      </c>
      <c r="G119" s="53">
        <f t="shared" si="51"/>
        <v>0</v>
      </c>
      <c r="H119" s="142"/>
      <c r="I119" s="55">
        <f t="shared" si="52"/>
        <v>0</v>
      </c>
      <c r="J119" s="53">
        <f t="shared" si="53"/>
        <v>0</v>
      </c>
      <c r="K119" s="53">
        <f t="shared" si="54"/>
        <v>0</v>
      </c>
      <c r="L119" s="314"/>
      <c r="M119" s="314"/>
      <c r="N119" s="314"/>
      <c r="O119" s="314"/>
      <c r="P119" s="314"/>
      <c r="Q119" s="314"/>
      <c r="R119" s="314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</row>
    <row r="120" spans="1:28" s="128" customFormat="1" ht="15" customHeight="1">
      <c r="A120" s="325">
        <v>703017</v>
      </c>
      <c r="B120" s="331" t="s">
        <v>1745</v>
      </c>
      <c r="C120" s="325" t="s">
        <v>2</v>
      </c>
      <c r="D120" s="52">
        <v>100</v>
      </c>
      <c r="E120" s="326">
        <v>0</v>
      </c>
      <c r="F120" s="53">
        <f t="shared" si="50"/>
        <v>0</v>
      </c>
      <c r="G120" s="53">
        <f t="shared" si="51"/>
        <v>0</v>
      </c>
      <c r="H120" s="142"/>
      <c r="I120" s="55">
        <f t="shared" si="52"/>
        <v>0</v>
      </c>
      <c r="J120" s="53">
        <f t="shared" si="53"/>
        <v>0</v>
      </c>
      <c r="K120" s="53">
        <f t="shared" si="54"/>
        <v>0</v>
      </c>
      <c r="L120" s="314"/>
      <c r="M120" s="314"/>
      <c r="N120" s="314"/>
      <c r="O120" s="314"/>
      <c r="P120" s="314"/>
      <c r="Q120" s="314"/>
      <c r="R120" s="314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</row>
    <row r="121" spans="1:28" s="128" customFormat="1" ht="15" customHeight="1">
      <c r="A121" s="325">
        <v>703018</v>
      </c>
      <c r="B121" s="331" t="s">
        <v>1748</v>
      </c>
      <c r="C121" s="325" t="s">
        <v>2</v>
      </c>
      <c r="D121" s="52">
        <v>100</v>
      </c>
      <c r="E121" s="326">
        <v>0</v>
      </c>
      <c r="F121" s="53">
        <f t="shared" si="50"/>
        <v>0</v>
      </c>
      <c r="G121" s="53">
        <f t="shared" si="51"/>
        <v>0</v>
      </c>
      <c r="H121" s="142"/>
      <c r="I121" s="55">
        <f t="shared" si="52"/>
        <v>0</v>
      </c>
      <c r="J121" s="53">
        <f t="shared" si="53"/>
        <v>0</v>
      </c>
      <c r="K121" s="53">
        <f t="shared" si="54"/>
        <v>0</v>
      </c>
      <c r="L121" s="314"/>
      <c r="M121" s="314"/>
      <c r="N121" s="314"/>
      <c r="O121" s="314"/>
      <c r="P121" s="314"/>
      <c r="Q121" s="314"/>
      <c r="R121" s="314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</row>
    <row r="122" spans="1:28" s="128" customFormat="1" ht="15" customHeight="1">
      <c r="A122" s="325">
        <v>703019</v>
      </c>
      <c r="B122" s="331" t="s">
        <v>1749</v>
      </c>
      <c r="C122" s="325" t="s">
        <v>2</v>
      </c>
      <c r="D122" s="52">
        <v>100</v>
      </c>
      <c r="E122" s="326">
        <v>0</v>
      </c>
      <c r="F122" s="53">
        <f t="shared" si="50"/>
        <v>0</v>
      </c>
      <c r="G122" s="53">
        <f t="shared" si="51"/>
        <v>0</v>
      </c>
      <c r="H122" s="142"/>
      <c r="I122" s="55">
        <f t="shared" si="52"/>
        <v>0</v>
      </c>
      <c r="J122" s="53">
        <f t="shared" si="53"/>
        <v>0</v>
      </c>
      <c r="K122" s="53">
        <f t="shared" si="54"/>
        <v>0</v>
      </c>
      <c r="L122" s="314"/>
      <c r="M122" s="314"/>
      <c r="N122" s="314"/>
      <c r="O122" s="314"/>
      <c r="P122" s="314"/>
      <c r="Q122" s="314"/>
      <c r="R122" s="314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</row>
    <row r="123" spans="1:28" s="128" customFormat="1" ht="15" customHeight="1">
      <c r="A123" s="325">
        <v>703020</v>
      </c>
      <c r="B123" s="331" t="s">
        <v>1750</v>
      </c>
      <c r="C123" s="325" t="s">
        <v>2</v>
      </c>
      <c r="D123" s="52">
        <v>100</v>
      </c>
      <c r="E123" s="326">
        <v>0</v>
      </c>
      <c r="F123" s="53">
        <f t="shared" si="50"/>
        <v>0</v>
      </c>
      <c r="G123" s="53">
        <f t="shared" si="51"/>
        <v>0</v>
      </c>
      <c r="H123" s="142"/>
      <c r="I123" s="55">
        <f t="shared" si="52"/>
        <v>0</v>
      </c>
      <c r="J123" s="53">
        <f t="shared" si="53"/>
        <v>0</v>
      </c>
      <c r="K123" s="53">
        <f t="shared" si="54"/>
        <v>0</v>
      </c>
      <c r="L123" s="314"/>
      <c r="M123" s="314"/>
      <c r="N123" s="314"/>
      <c r="O123" s="314"/>
      <c r="P123" s="314"/>
      <c r="Q123" s="314"/>
      <c r="R123" s="314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</row>
    <row r="124" spans="1:28" s="128" customFormat="1" ht="15" customHeight="1">
      <c r="A124" s="325">
        <v>703021</v>
      </c>
      <c r="B124" s="331" t="s">
        <v>1746</v>
      </c>
      <c r="C124" s="325" t="s">
        <v>2</v>
      </c>
      <c r="D124" s="52">
        <v>100</v>
      </c>
      <c r="E124" s="326">
        <v>0</v>
      </c>
      <c r="F124" s="53">
        <f t="shared" si="50"/>
        <v>0</v>
      </c>
      <c r="G124" s="53">
        <f t="shared" si="51"/>
        <v>0</v>
      </c>
      <c r="H124" s="142"/>
      <c r="I124" s="55">
        <f t="shared" si="52"/>
        <v>0</v>
      </c>
      <c r="J124" s="53">
        <f t="shared" si="53"/>
        <v>0</v>
      </c>
      <c r="K124" s="53">
        <f t="shared" si="54"/>
        <v>0</v>
      </c>
      <c r="L124" s="314"/>
      <c r="M124" s="314"/>
      <c r="N124" s="314"/>
      <c r="O124" s="314"/>
      <c r="P124" s="314"/>
      <c r="Q124" s="314"/>
      <c r="R124" s="314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</row>
    <row r="125" spans="1:28" s="128" customFormat="1" ht="15" customHeight="1">
      <c r="A125" s="325">
        <v>703022</v>
      </c>
      <c r="B125" s="331" t="s">
        <v>1747</v>
      </c>
      <c r="C125" s="325" t="s">
        <v>2</v>
      </c>
      <c r="D125" s="52">
        <v>100</v>
      </c>
      <c r="E125" s="326">
        <v>0</v>
      </c>
      <c r="F125" s="53">
        <f t="shared" si="50"/>
        <v>0</v>
      </c>
      <c r="G125" s="53">
        <f t="shared" si="51"/>
        <v>0</v>
      </c>
      <c r="H125" s="142"/>
      <c r="I125" s="55">
        <f t="shared" si="52"/>
        <v>0</v>
      </c>
      <c r="J125" s="53">
        <f t="shared" si="53"/>
        <v>0</v>
      </c>
      <c r="K125" s="53">
        <f t="shared" si="54"/>
        <v>0</v>
      </c>
      <c r="L125" s="314"/>
      <c r="M125" s="314"/>
      <c r="N125" s="314"/>
      <c r="O125" s="314"/>
      <c r="P125" s="314"/>
      <c r="Q125" s="314"/>
      <c r="R125" s="314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</row>
    <row r="126" spans="1:28" s="128" customFormat="1" ht="15" customHeight="1">
      <c r="A126" s="325">
        <v>703023</v>
      </c>
      <c r="B126" s="331" t="s">
        <v>1710</v>
      </c>
      <c r="C126" s="325" t="s">
        <v>2</v>
      </c>
      <c r="D126" s="52">
        <v>100</v>
      </c>
      <c r="E126" s="326">
        <v>0</v>
      </c>
      <c r="F126" s="53">
        <f t="shared" si="50"/>
        <v>0</v>
      </c>
      <c r="G126" s="53">
        <f t="shared" si="51"/>
        <v>0</v>
      </c>
      <c r="H126" s="142"/>
      <c r="I126" s="55">
        <f t="shared" si="52"/>
        <v>0</v>
      </c>
      <c r="J126" s="53">
        <f t="shared" si="53"/>
        <v>0</v>
      </c>
      <c r="K126" s="53">
        <f t="shared" si="54"/>
        <v>0</v>
      </c>
      <c r="L126" s="314"/>
      <c r="M126" s="314"/>
      <c r="N126" s="314"/>
      <c r="O126" s="314"/>
      <c r="P126" s="314"/>
      <c r="Q126" s="314"/>
      <c r="R126" s="314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</row>
    <row r="127" spans="1:28" s="128" customFormat="1" ht="15" customHeight="1">
      <c r="A127" s="325">
        <v>703024</v>
      </c>
      <c r="B127" s="331" t="s">
        <v>1711</v>
      </c>
      <c r="C127" s="325" t="s">
        <v>2</v>
      </c>
      <c r="D127" s="52">
        <v>100</v>
      </c>
      <c r="E127" s="326">
        <v>0</v>
      </c>
      <c r="F127" s="53">
        <f t="shared" si="50"/>
        <v>0</v>
      </c>
      <c r="G127" s="53">
        <f t="shared" si="51"/>
        <v>0</v>
      </c>
      <c r="H127" s="142"/>
      <c r="I127" s="55">
        <f t="shared" si="52"/>
        <v>0</v>
      </c>
      <c r="J127" s="53">
        <f t="shared" si="53"/>
        <v>0</v>
      </c>
      <c r="K127" s="53">
        <f t="shared" si="54"/>
        <v>0</v>
      </c>
      <c r="L127" s="314"/>
      <c r="M127" s="314"/>
      <c r="N127" s="314"/>
      <c r="O127" s="314"/>
      <c r="P127" s="314"/>
      <c r="Q127" s="314"/>
      <c r="R127" s="314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</row>
    <row r="128" spans="1:28" s="128" customFormat="1" ht="15" customHeight="1">
      <c r="A128" s="325">
        <v>703025</v>
      </c>
      <c r="B128" s="331" t="s">
        <v>1712</v>
      </c>
      <c r="C128" s="325" t="s">
        <v>2</v>
      </c>
      <c r="D128" s="52">
        <v>100</v>
      </c>
      <c r="E128" s="326">
        <v>0</v>
      </c>
      <c r="F128" s="53">
        <f t="shared" si="50"/>
        <v>0</v>
      </c>
      <c r="G128" s="53">
        <f t="shared" si="51"/>
        <v>0</v>
      </c>
      <c r="H128" s="142"/>
      <c r="I128" s="55">
        <f t="shared" si="52"/>
        <v>0</v>
      </c>
      <c r="J128" s="53">
        <f t="shared" si="53"/>
        <v>0</v>
      </c>
      <c r="K128" s="53">
        <f t="shared" si="54"/>
        <v>0</v>
      </c>
      <c r="L128" s="314"/>
      <c r="M128" s="314"/>
      <c r="N128" s="314"/>
      <c r="O128" s="314"/>
      <c r="P128" s="314"/>
      <c r="Q128" s="314"/>
      <c r="R128" s="314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</row>
    <row r="129" spans="1:28" s="128" customFormat="1" ht="15" customHeight="1">
      <c r="A129" s="325">
        <v>703026</v>
      </c>
      <c r="B129" s="331" t="s">
        <v>1713</v>
      </c>
      <c r="C129" s="325" t="s">
        <v>2</v>
      </c>
      <c r="D129" s="52">
        <v>100</v>
      </c>
      <c r="E129" s="326">
        <v>0</v>
      </c>
      <c r="F129" s="53">
        <f t="shared" si="50"/>
        <v>0</v>
      </c>
      <c r="G129" s="53">
        <f t="shared" si="51"/>
        <v>0</v>
      </c>
      <c r="H129" s="142"/>
      <c r="I129" s="55">
        <f t="shared" si="52"/>
        <v>0</v>
      </c>
      <c r="J129" s="53">
        <f t="shared" si="53"/>
        <v>0</v>
      </c>
      <c r="K129" s="53">
        <f t="shared" si="54"/>
        <v>0</v>
      </c>
      <c r="L129" s="314"/>
      <c r="M129" s="314"/>
      <c r="N129" s="314"/>
      <c r="O129" s="314"/>
      <c r="P129" s="314"/>
      <c r="Q129" s="314"/>
      <c r="R129" s="314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</row>
    <row r="130" spans="1:28" s="128" customFormat="1" ht="15" customHeight="1">
      <c r="A130" s="325">
        <v>703027</v>
      </c>
      <c r="B130" s="331" t="s">
        <v>1714</v>
      </c>
      <c r="C130" s="325" t="s">
        <v>2</v>
      </c>
      <c r="D130" s="52">
        <v>100</v>
      </c>
      <c r="E130" s="326">
        <v>0</v>
      </c>
      <c r="F130" s="53">
        <f t="shared" si="50"/>
        <v>0</v>
      </c>
      <c r="G130" s="53">
        <f t="shared" si="51"/>
        <v>0</v>
      </c>
      <c r="H130" s="142"/>
      <c r="I130" s="55">
        <f t="shared" si="52"/>
        <v>0</v>
      </c>
      <c r="J130" s="53">
        <f t="shared" si="53"/>
        <v>0</v>
      </c>
      <c r="K130" s="53">
        <f t="shared" si="54"/>
        <v>0</v>
      </c>
      <c r="L130" s="314"/>
      <c r="M130" s="314"/>
      <c r="N130" s="314"/>
      <c r="O130" s="314"/>
      <c r="P130" s="314"/>
      <c r="Q130" s="314"/>
      <c r="R130" s="314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</row>
    <row r="131" spans="1:28" s="128" customFormat="1" ht="15" customHeight="1">
      <c r="A131" s="325">
        <v>703028</v>
      </c>
      <c r="B131" s="331" t="s">
        <v>1704</v>
      </c>
      <c r="C131" s="325" t="s">
        <v>2</v>
      </c>
      <c r="D131" s="52">
        <v>50</v>
      </c>
      <c r="E131" s="326">
        <v>0</v>
      </c>
      <c r="F131" s="53">
        <f t="shared" si="50"/>
        <v>0</v>
      </c>
      <c r="G131" s="53">
        <f t="shared" si="51"/>
        <v>0</v>
      </c>
      <c r="H131" s="142"/>
      <c r="I131" s="55">
        <f t="shared" si="52"/>
        <v>0</v>
      </c>
      <c r="J131" s="53">
        <f t="shared" si="53"/>
        <v>0</v>
      </c>
      <c r="K131" s="53">
        <f t="shared" si="54"/>
        <v>0</v>
      </c>
      <c r="L131" s="314"/>
      <c r="M131" s="314"/>
      <c r="N131" s="314"/>
      <c r="O131" s="314"/>
      <c r="P131" s="314"/>
      <c r="Q131" s="314"/>
      <c r="R131" s="314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</row>
    <row r="132" spans="1:28" s="128" customFormat="1" ht="15" customHeight="1">
      <c r="A132" s="325">
        <v>703029</v>
      </c>
      <c r="B132" s="331" t="s">
        <v>1705</v>
      </c>
      <c r="C132" s="325" t="s">
        <v>2</v>
      </c>
      <c r="D132" s="52">
        <v>50</v>
      </c>
      <c r="E132" s="326">
        <v>0</v>
      </c>
      <c r="F132" s="53">
        <f t="shared" si="50"/>
        <v>0</v>
      </c>
      <c r="G132" s="53">
        <f t="shared" si="51"/>
        <v>0</v>
      </c>
      <c r="H132" s="142"/>
      <c r="I132" s="55">
        <f t="shared" si="52"/>
        <v>0</v>
      </c>
      <c r="J132" s="53">
        <f t="shared" si="53"/>
        <v>0</v>
      </c>
      <c r="K132" s="53">
        <f t="shared" si="54"/>
        <v>0</v>
      </c>
      <c r="L132" s="314"/>
      <c r="M132" s="314"/>
      <c r="N132" s="314"/>
      <c r="O132" s="314"/>
      <c r="P132" s="314"/>
      <c r="Q132" s="314"/>
      <c r="R132" s="314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</row>
    <row r="133" spans="1:28" s="128" customFormat="1" ht="15" customHeight="1">
      <c r="A133" s="325">
        <v>703030</v>
      </c>
      <c r="B133" s="331" t="s">
        <v>1706</v>
      </c>
      <c r="C133" s="325" t="s">
        <v>2</v>
      </c>
      <c r="D133" s="52">
        <v>50</v>
      </c>
      <c r="E133" s="326">
        <v>0</v>
      </c>
      <c r="F133" s="53">
        <f t="shared" si="50"/>
        <v>0</v>
      </c>
      <c r="G133" s="53">
        <f t="shared" si="51"/>
        <v>0</v>
      </c>
      <c r="H133" s="142"/>
      <c r="I133" s="55">
        <f t="shared" si="52"/>
        <v>0</v>
      </c>
      <c r="J133" s="53">
        <f t="shared" si="53"/>
        <v>0</v>
      </c>
      <c r="K133" s="53">
        <f t="shared" si="54"/>
        <v>0</v>
      </c>
      <c r="L133" s="314"/>
      <c r="M133" s="314"/>
      <c r="N133" s="314"/>
      <c r="O133" s="314"/>
      <c r="P133" s="314"/>
      <c r="Q133" s="314"/>
      <c r="R133" s="314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</row>
    <row r="134" spans="1:28" s="128" customFormat="1" ht="15" customHeight="1">
      <c r="A134" s="325">
        <v>703031</v>
      </c>
      <c r="B134" s="331" t="s">
        <v>1707</v>
      </c>
      <c r="C134" s="325" t="s">
        <v>2</v>
      </c>
      <c r="D134" s="52">
        <v>50</v>
      </c>
      <c r="E134" s="326">
        <v>0</v>
      </c>
      <c r="F134" s="53">
        <f t="shared" si="50"/>
        <v>0</v>
      </c>
      <c r="G134" s="53">
        <f t="shared" si="51"/>
        <v>0</v>
      </c>
      <c r="H134" s="142"/>
      <c r="I134" s="55">
        <f t="shared" si="52"/>
        <v>0</v>
      </c>
      <c r="J134" s="53">
        <f t="shared" si="53"/>
        <v>0</v>
      </c>
      <c r="K134" s="53">
        <f t="shared" si="54"/>
        <v>0</v>
      </c>
      <c r="L134" s="314"/>
      <c r="M134" s="314"/>
      <c r="N134" s="314"/>
      <c r="O134" s="314"/>
      <c r="P134" s="314"/>
      <c r="Q134" s="314"/>
      <c r="R134" s="314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</row>
    <row r="135" spans="1:28" s="128" customFormat="1" ht="15" customHeight="1">
      <c r="A135" s="325">
        <v>703032</v>
      </c>
      <c r="B135" s="331" t="s">
        <v>1708</v>
      </c>
      <c r="C135" s="325" t="s">
        <v>2</v>
      </c>
      <c r="D135" s="52">
        <v>50</v>
      </c>
      <c r="E135" s="326">
        <v>0</v>
      </c>
      <c r="F135" s="53">
        <f t="shared" si="50"/>
        <v>0</v>
      </c>
      <c r="G135" s="53">
        <f t="shared" si="51"/>
        <v>0</v>
      </c>
      <c r="H135" s="142"/>
      <c r="I135" s="55">
        <f t="shared" si="52"/>
        <v>0</v>
      </c>
      <c r="J135" s="53">
        <f t="shared" si="53"/>
        <v>0</v>
      </c>
      <c r="K135" s="53">
        <f t="shared" si="54"/>
        <v>0</v>
      </c>
      <c r="L135" s="314"/>
      <c r="M135" s="314"/>
      <c r="N135" s="314"/>
      <c r="O135" s="314"/>
      <c r="P135" s="314"/>
      <c r="Q135" s="314"/>
      <c r="R135" s="314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</row>
    <row r="136" spans="1:28" s="128" customFormat="1" ht="15" customHeight="1">
      <c r="A136" s="325">
        <v>703033</v>
      </c>
      <c r="B136" s="331" t="s">
        <v>1709</v>
      </c>
      <c r="C136" s="325" t="s">
        <v>2</v>
      </c>
      <c r="D136" s="52">
        <v>25</v>
      </c>
      <c r="E136" s="326">
        <v>0</v>
      </c>
      <c r="F136" s="53">
        <f t="shared" si="50"/>
        <v>0</v>
      </c>
      <c r="G136" s="53">
        <f t="shared" si="51"/>
        <v>0</v>
      </c>
      <c r="H136" s="142"/>
      <c r="I136" s="55">
        <f t="shared" si="52"/>
        <v>0</v>
      </c>
      <c r="J136" s="53">
        <f t="shared" si="53"/>
        <v>0</v>
      </c>
      <c r="K136" s="53">
        <f t="shared" si="54"/>
        <v>0</v>
      </c>
      <c r="L136" s="314"/>
      <c r="M136" s="314"/>
      <c r="N136" s="314"/>
      <c r="O136" s="314"/>
      <c r="P136" s="314"/>
      <c r="Q136" s="314"/>
      <c r="R136" s="314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</row>
    <row r="137" spans="1:28" s="128" customFormat="1" ht="15" customHeight="1">
      <c r="A137" s="325">
        <v>703034</v>
      </c>
      <c r="B137" s="331" t="s">
        <v>1723</v>
      </c>
      <c r="C137" s="325" t="s">
        <v>2</v>
      </c>
      <c r="D137" s="52">
        <v>50</v>
      </c>
      <c r="E137" s="326">
        <v>0</v>
      </c>
      <c r="F137" s="53">
        <f t="shared" si="50"/>
        <v>0</v>
      </c>
      <c r="G137" s="53">
        <f t="shared" si="51"/>
        <v>0</v>
      </c>
      <c r="H137" s="142"/>
      <c r="I137" s="55">
        <f t="shared" si="52"/>
        <v>0</v>
      </c>
      <c r="J137" s="53">
        <f t="shared" si="53"/>
        <v>0</v>
      </c>
      <c r="K137" s="53">
        <f t="shared" si="54"/>
        <v>0</v>
      </c>
      <c r="L137" s="314"/>
      <c r="M137" s="314"/>
      <c r="N137" s="314"/>
      <c r="O137" s="314"/>
      <c r="P137" s="314"/>
      <c r="Q137" s="314"/>
      <c r="R137" s="314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</row>
    <row r="138" spans="1:28" s="128" customFormat="1" ht="15" customHeight="1">
      <c r="A138" s="325">
        <v>703035</v>
      </c>
      <c r="B138" s="331" t="s">
        <v>1730</v>
      </c>
      <c r="C138" s="325" t="s">
        <v>2</v>
      </c>
      <c r="D138" s="52">
        <v>50</v>
      </c>
      <c r="E138" s="326">
        <v>0</v>
      </c>
      <c r="F138" s="53">
        <f t="shared" si="50"/>
        <v>0</v>
      </c>
      <c r="G138" s="53">
        <f t="shared" si="51"/>
        <v>0</v>
      </c>
      <c r="H138" s="142"/>
      <c r="I138" s="55">
        <f t="shared" si="52"/>
        <v>0</v>
      </c>
      <c r="J138" s="53">
        <f t="shared" si="53"/>
        <v>0</v>
      </c>
      <c r="K138" s="53">
        <f t="shared" si="54"/>
        <v>0</v>
      </c>
      <c r="L138" s="314"/>
      <c r="M138" s="314"/>
      <c r="N138" s="314"/>
      <c r="O138" s="314"/>
      <c r="P138" s="314"/>
      <c r="Q138" s="314"/>
      <c r="R138" s="314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</row>
    <row r="139" spans="1:28" s="128" customFormat="1" ht="15" customHeight="1">
      <c r="A139" s="325">
        <v>703036</v>
      </c>
      <c r="B139" s="331" t="s">
        <v>1715</v>
      </c>
      <c r="C139" s="325" t="s">
        <v>2</v>
      </c>
      <c r="D139" s="52">
        <v>50</v>
      </c>
      <c r="E139" s="326">
        <v>0</v>
      </c>
      <c r="F139" s="53">
        <f t="shared" si="50"/>
        <v>0</v>
      </c>
      <c r="G139" s="53">
        <f t="shared" si="51"/>
        <v>0</v>
      </c>
      <c r="H139" s="142"/>
      <c r="I139" s="55">
        <f t="shared" si="52"/>
        <v>0</v>
      </c>
      <c r="J139" s="53">
        <f t="shared" si="53"/>
        <v>0</v>
      </c>
      <c r="K139" s="53">
        <f t="shared" si="54"/>
        <v>0</v>
      </c>
      <c r="L139" s="314"/>
      <c r="M139" s="314"/>
      <c r="N139" s="314"/>
      <c r="O139" s="314"/>
      <c r="P139" s="314"/>
      <c r="Q139" s="314"/>
      <c r="R139" s="314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</row>
    <row r="140" spans="1:28" s="128" customFormat="1" ht="15" customHeight="1">
      <c r="A140" s="325">
        <v>703037</v>
      </c>
      <c r="B140" s="331" t="s">
        <v>1716</v>
      </c>
      <c r="C140" s="325" t="s">
        <v>2</v>
      </c>
      <c r="D140" s="52">
        <v>25</v>
      </c>
      <c r="E140" s="326">
        <v>0</v>
      </c>
      <c r="F140" s="53">
        <f t="shared" si="50"/>
        <v>0</v>
      </c>
      <c r="G140" s="53">
        <f t="shared" si="51"/>
        <v>0</v>
      </c>
      <c r="H140" s="142"/>
      <c r="I140" s="55">
        <f t="shared" si="52"/>
        <v>0</v>
      </c>
      <c r="J140" s="53">
        <f t="shared" si="53"/>
        <v>0</v>
      </c>
      <c r="K140" s="53">
        <f t="shared" si="54"/>
        <v>0</v>
      </c>
      <c r="L140" s="314"/>
      <c r="M140" s="314"/>
      <c r="N140" s="314"/>
      <c r="O140" s="314"/>
      <c r="P140" s="314"/>
      <c r="Q140" s="314"/>
      <c r="R140" s="314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</row>
    <row r="141" spans="1:28" s="128" customFormat="1" ht="15" customHeight="1">
      <c r="A141" s="325">
        <v>703038</v>
      </c>
      <c r="B141" s="331" t="s">
        <v>1717</v>
      </c>
      <c r="C141" s="325" t="s">
        <v>2</v>
      </c>
      <c r="D141" s="52">
        <v>25</v>
      </c>
      <c r="E141" s="326">
        <v>0</v>
      </c>
      <c r="F141" s="53">
        <f t="shared" si="50"/>
        <v>0</v>
      </c>
      <c r="G141" s="53">
        <f t="shared" si="51"/>
        <v>0</v>
      </c>
      <c r="H141" s="142"/>
      <c r="I141" s="55">
        <f t="shared" si="52"/>
        <v>0</v>
      </c>
      <c r="J141" s="53">
        <f t="shared" si="53"/>
        <v>0</v>
      </c>
      <c r="K141" s="53">
        <f t="shared" si="54"/>
        <v>0</v>
      </c>
      <c r="L141" s="314"/>
      <c r="M141" s="314"/>
      <c r="N141" s="314"/>
      <c r="O141" s="314"/>
      <c r="P141" s="314"/>
      <c r="Q141" s="314"/>
      <c r="R141" s="314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</row>
    <row r="142" spans="1:28" s="128" customFormat="1" ht="15" customHeight="1">
      <c r="A142" s="325">
        <v>703039</v>
      </c>
      <c r="B142" s="331" t="s">
        <v>1718</v>
      </c>
      <c r="C142" s="325" t="s">
        <v>2</v>
      </c>
      <c r="D142" s="52">
        <v>25</v>
      </c>
      <c r="E142" s="326">
        <v>0</v>
      </c>
      <c r="F142" s="53">
        <f t="shared" si="50"/>
        <v>0</v>
      </c>
      <c r="G142" s="53">
        <f t="shared" si="51"/>
        <v>0</v>
      </c>
      <c r="H142" s="142"/>
      <c r="I142" s="55">
        <f t="shared" si="52"/>
        <v>0</v>
      </c>
      <c r="J142" s="53">
        <f t="shared" si="53"/>
        <v>0</v>
      </c>
      <c r="K142" s="53">
        <f t="shared" si="54"/>
        <v>0</v>
      </c>
      <c r="L142" s="314"/>
      <c r="M142" s="314"/>
      <c r="N142" s="314"/>
      <c r="O142" s="314"/>
      <c r="P142" s="314"/>
      <c r="Q142" s="314"/>
      <c r="R142" s="314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</row>
    <row r="143" spans="1:28" s="128" customFormat="1" ht="15" customHeight="1">
      <c r="A143" s="325">
        <v>703040</v>
      </c>
      <c r="B143" s="331" t="s">
        <v>1719</v>
      </c>
      <c r="C143" s="325" t="s">
        <v>2</v>
      </c>
      <c r="D143" s="52">
        <v>25</v>
      </c>
      <c r="E143" s="326">
        <v>0</v>
      </c>
      <c r="F143" s="53">
        <f t="shared" si="50"/>
        <v>0</v>
      </c>
      <c r="G143" s="53">
        <f t="shared" si="51"/>
        <v>0</v>
      </c>
      <c r="H143" s="142"/>
      <c r="I143" s="55">
        <f t="shared" si="52"/>
        <v>0</v>
      </c>
      <c r="J143" s="53">
        <f t="shared" si="53"/>
        <v>0</v>
      </c>
      <c r="K143" s="53">
        <f t="shared" si="54"/>
        <v>0</v>
      </c>
      <c r="L143" s="314"/>
      <c r="M143" s="314"/>
      <c r="N143" s="314"/>
      <c r="O143" s="314"/>
      <c r="P143" s="314"/>
      <c r="Q143" s="314"/>
      <c r="R143" s="314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</row>
    <row r="144" spans="1:28" s="128" customFormat="1" ht="15" customHeight="1">
      <c r="A144" s="325">
        <v>703041</v>
      </c>
      <c r="B144" s="331" t="s">
        <v>1720</v>
      </c>
      <c r="C144" s="325" t="s">
        <v>2</v>
      </c>
      <c r="D144" s="52">
        <v>25</v>
      </c>
      <c r="E144" s="326">
        <v>0</v>
      </c>
      <c r="F144" s="53">
        <f t="shared" si="50"/>
        <v>0</v>
      </c>
      <c r="G144" s="53">
        <f t="shared" si="51"/>
        <v>0</v>
      </c>
      <c r="H144" s="142"/>
      <c r="I144" s="55">
        <f t="shared" si="52"/>
        <v>0</v>
      </c>
      <c r="J144" s="53">
        <f t="shared" si="53"/>
        <v>0</v>
      </c>
      <c r="K144" s="53">
        <f t="shared" si="54"/>
        <v>0</v>
      </c>
      <c r="L144" s="314"/>
      <c r="M144" s="314"/>
      <c r="N144" s="314"/>
      <c r="O144" s="314"/>
      <c r="P144" s="314"/>
      <c r="Q144" s="314"/>
      <c r="R144" s="314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</row>
    <row r="145" spans="1:28" s="128" customFormat="1" ht="15" customHeight="1">
      <c r="A145" s="325">
        <v>703042</v>
      </c>
      <c r="B145" s="331" t="s">
        <v>1721</v>
      </c>
      <c r="C145" s="325" t="s">
        <v>2</v>
      </c>
      <c r="D145" s="52">
        <v>25</v>
      </c>
      <c r="E145" s="326">
        <v>0</v>
      </c>
      <c r="F145" s="53">
        <f t="shared" si="50"/>
        <v>0</v>
      </c>
      <c r="G145" s="53">
        <f t="shared" si="51"/>
        <v>0</v>
      </c>
      <c r="H145" s="142"/>
      <c r="I145" s="55">
        <f t="shared" si="52"/>
        <v>0</v>
      </c>
      <c r="J145" s="53">
        <f t="shared" si="53"/>
        <v>0</v>
      </c>
      <c r="K145" s="53">
        <f t="shared" si="54"/>
        <v>0</v>
      </c>
      <c r="L145" s="314"/>
      <c r="M145" s="314"/>
      <c r="N145" s="314"/>
      <c r="O145" s="314"/>
      <c r="P145" s="314"/>
      <c r="Q145" s="314"/>
      <c r="R145" s="314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</row>
    <row r="146" spans="1:28" s="128" customFormat="1" ht="15" customHeight="1">
      <c r="A146" s="325">
        <v>703043</v>
      </c>
      <c r="B146" s="331" t="s">
        <v>1722</v>
      </c>
      <c r="C146" s="325" t="s">
        <v>2</v>
      </c>
      <c r="D146" s="52">
        <v>25</v>
      </c>
      <c r="E146" s="326">
        <v>0</v>
      </c>
      <c r="F146" s="53">
        <f t="shared" si="50"/>
        <v>0</v>
      </c>
      <c r="G146" s="53">
        <f t="shared" si="51"/>
        <v>0</v>
      </c>
      <c r="H146" s="142"/>
      <c r="I146" s="55">
        <f t="shared" si="52"/>
        <v>0</v>
      </c>
      <c r="J146" s="53">
        <f t="shared" si="53"/>
        <v>0</v>
      </c>
      <c r="K146" s="53">
        <f t="shared" si="54"/>
        <v>0</v>
      </c>
      <c r="L146" s="314"/>
      <c r="M146" s="314"/>
      <c r="N146" s="314"/>
      <c r="O146" s="314"/>
      <c r="P146" s="314"/>
      <c r="Q146" s="314"/>
      <c r="R146" s="314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</row>
    <row r="147" spans="1:28" s="128" customFormat="1" ht="15" customHeight="1">
      <c r="A147" s="325">
        <v>703044</v>
      </c>
      <c r="B147" s="331" t="s">
        <v>1724</v>
      </c>
      <c r="C147" s="325" t="s">
        <v>2</v>
      </c>
      <c r="D147" s="52">
        <v>25</v>
      </c>
      <c r="E147" s="326">
        <v>0</v>
      </c>
      <c r="F147" s="53">
        <f t="shared" si="50"/>
        <v>0</v>
      </c>
      <c r="G147" s="53">
        <f t="shared" si="51"/>
        <v>0</v>
      </c>
      <c r="H147" s="142"/>
      <c r="I147" s="55">
        <f t="shared" si="52"/>
        <v>0</v>
      </c>
      <c r="J147" s="53">
        <f t="shared" si="53"/>
        <v>0</v>
      </c>
      <c r="K147" s="53">
        <f t="shared" si="54"/>
        <v>0</v>
      </c>
      <c r="L147" s="314"/>
      <c r="M147" s="314"/>
      <c r="N147" s="314"/>
      <c r="O147" s="314"/>
      <c r="P147" s="314"/>
      <c r="Q147" s="314"/>
      <c r="R147" s="314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</row>
    <row r="148" spans="1:28" s="128" customFormat="1" ht="15" customHeight="1">
      <c r="A148" s="325">
        <v>703045</v>
      </c>
      <c r="B148" s="331" t="s">
        <v>1725</v>
      </c>
      <c r="C148" s="325" t="s">
        <v>2</v>
      </c>
      <c r="D148" s="52">
        <v>25</v>
      </c>
      <c r="E148" s="326">
        <v>0</v>
      </c>
      <c r="F148" s="53">
        <f t="shared" si="50"/>
        <v>0</v>
      </c>
      <c r="G148" s="53">
        <f t="shared" si="51"/>
        <v>0</v>
      </c>
      <c r="H148" s="142"/>
      <c r="I148" s="55">
        <f t="shared" si="52"/>
        <v>0</v>
      </c>
      <c r="J148" s="53">
        <f t="shared" si="53"/>
        <v>0</v>
      </c>
      <c r="K148" s="53">
        <f t="shared" si="54"/>
        <v>0</v>
      </c>
      <c r="L148" s="314"/>
      <c r="M148" s="314"/>
      <c r="N148" s="314"/>
      <c r="O148" s="314"/>
      <c r="P148" s="314"/>
      <c r="Q148" s="314"/>
      <c r="R148" s="314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</row>
    <row r="149" spans="1:28" s="128" customFormat="1" ht="15" customHeight="1">
      <c r="A149" s="325">
        <v>703046</v>
      </c>
      <c r="B149" s="331" t="s">
        <v>1726</v>
      </c>
      <c r="C149" s="325" t="s">
        <v>2</v>
      </c>
      <c r="D149" s="52">
        <v>20</v>
      </c>
      <c r="E149" s="326">
        <v>0</v>
      </c>
      <c r="F149" s="53">
        <f t="shared" si="50"/>
        <v>0</v>
      </c>
      <c r="G149" s="53">
        <f t="shared" si="51"/>
        <v>0</v>
      </c>
      <c r="H149" s="142"/>
      <c r="I149" s="55">
        <f t="shared" si="52"/>
        <v>0</v>
      </c>
      <c r="J149" s="53">
        <f t="shared" si="53"/>
        <v>0</v>
      </c>
      <c r="K149" s="53">
        <f t="shared" si="54"/>
        <v>0</v>
      </c>
      <c r="L149" s="314"/>
      <c r="M149" s="314"/>
      <c r="N149" s="314"/>
      <c r="O149" s="314"/>
      <c r="P149" s="314"/>
      <c r="Q149" s="314"/>
      <c r="R149" s="314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</row>
    <row r="150" spans="1:28" s="128" customFormat="1" ht="15" customHeight="1">
      <c r="A150" s="325">
        <v>703047</v>
      </c>
      <c r="B150" s="331" t="s">
        <v>1727</v>
      </c>
      <c r="C150" s="325" t="s">
        <v>2</v>
      </c>
      <c r="D150" s="52">
        <v>20</v>
      </c>
      <c r="E150" s="326">
        <v>0</v>
      </c>
      <c r="F150" s="53">
        <f t="shared" si="50"/>
        <v>0</v>
      </c>
      <c r="G150" s="53">
        <f t="shared" si="51"/>
        <v>0</v>
      </c>
      <c r="H150" s="142"/>
      <c r="I150" s="55">
        <f t="shared" si="52"/>
        <v>0</v>
      </c>
      <c r="J150" s="53">
        <f t="shared" si="53"/>
        <v>0</v>
      </c>
      <c r="K150" s="53">
        <f t="shared" si="54"/>
        <v>0</v>
      </c>
      <c r="L150" s="314"/>
      <c r="M150" s="314"/>
      <c r="N150" s="314"/>
      <c r="O150" s="314"/>
      <c r="P150" s="314"/>
      <c r="Q150" s="314"/>
      <c r="R150" s="314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</row>
    <row r="151" spans="1:28" s="128" customFormat="1" ht="15" customHeight="1">
      <c r="A151" s="325">
        <v>703048</v>
      </c>
      <c r="B151" s="331" t="s">
        <v>1735</v>
      </c>
      <c r="C151" s="325" t="s">
        <v>2</v>
      </c>
      <c r="D151" s="52">
        <v>25</v>
      </c>
      <c r="E151" s="326">
        <v>0</v>
      </c>
      <c r="F151" s="53">
        <f t="shared" si="50"/>
        <v>0</v>
      </c>
      <c r="G151" s="53">
        <f t="shared" si="51"/>
        <v>0</v>
      </c>
      <c r="H151" s="142"/>
      <c r="I151" s="55">
        <f t="shared" si="52"/>
        <v>0</v>
      </c>
      <c r="J151" s="53">
        <f t="shared" si="53"/>
        <v>0</v>
      </c>
      <c r="K151" s="53">
        <f t="shared" si="54"/>
        <v>0</v>
      </c>
      <c r="L151" s="314"/>
      <c r="M151" s="314"/>
      <c r="N151" s="314"/>
      <c r="O151" s="314"/>
      <c r="P151" s="314"/>
      <c r="Q151" s="314"/>
      <c r="R151" s="314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</row>
    <row r="152" spans="1:28" s="128" customFormat="1" ht="15" customHeight="1">
      <c r="A152" s="325">
        <v>703049</v>
      </c>
      <c r="B152" s="331" t="s">
        <v>1728</v>
      </c>
      <c r="C152" s="325" t="s">
        <v>2</v>
      </c>
      <c r="D152" s="52">
        <v>25</v>
      </c>
      <c r="E152" s="326">
        <v>0</v>
      </c>
      <c r="F152" s="53">
        <f t="shared" si="50"/>
        <v>0</v>
      </c>
      <c r="G152" s="53">
        <f t="shared" si="51"/>
        <v>0</v>
      </c>
      <c r="H152" s="142"/>
      <c r="I152" s="55">
        <f t="shared" si="52"/>
        <v>0</v>
      </c>
      <c r="J152" s="53">
        <f t="shared" si="53"/>
        <v>0</v>
      </c>
      <c r="K152" s="53">
        <f t="shared" si="54"/>
        <v>0</v>
      </c>
      <c r="L152" s="314"/>
      <c r="M152" s="314"/>
      <c r="N152" s="314"/>
      <c r="O152" s="314"/>
      <c r="P152" s="314"/>
      <c r="Q152" s="314"/>
      <c r="R152" s="314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</row>
    <row r="153" spans="1:28" s="128" customFormat="1" ht="15" customHeight="1">
      <c r="A153" s="325">
        <v>703050</v>
      </c>
      <c r="B153" s="331" t="s">
        <v>1729</v>
      </c>
      <c r="C153" s="325" t="s">
        <v>2</v>
      </c>
      <c r="D153" s="52">
        <v>25</v>
      </c>
      <c r="E153" s="326">
        <v>0</v>
      </c>
      <c r="F153" s="53">
        <f t="shared" si="50"/>
        <v>0</v>
      </c>
      <c r="G153" s="53">
        <f t="shared" si="51"/>
        <v>0</v>
      </c>
      <c r="H153" s="142"/>
      <c r="I153" s="55">
        <f t="shared" si="52"/>
        <v>0</v>
      </c>
      <c r="J153" s="53">
        <f t="shared" si="53"/>
        <v>0</v>
      </c>
      <c r="K153" s="53">
        <f t="shared" si="54"/>
        <v>0</v>
      </c>
      <c r="L153" s="314"/>
      <c r="M153" s="314"/>
      <c r="N153" s="314"/>
      <c r="O153" s="314"/>
      <c r="P153" s="314"/>
      <c r="Q153" s="314"/>
      <c r="R153" s="314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</row>
    <row r="154" spans="1:28" s="128" customFormat="1" ht="15" customHeight="1">
      <c r="A154" s="325">
        <v>703051</v>
      </c>
      <c r="B154" s="331" t="s">
        <v>1731</v>
      </c>
      <c r="C154" s="325" t="s">
        <v>2</v>
      </c>
      <c r="D154" s="52">
        <v>20</v>
      </c>
      <c r="E154" s="326">
        <v>0</v>
      </c>
      <c r="F154" s="53">
        <f t="shared" si="50"/>
        <v>0</v>
      </c>
      <c r="G154" s="53">
        <f t="shared" si="51"/>
        <v>0</v>
      </c>
      <c r="H154" s="142"/>
      <c r="I154" s="55">
        <f t="shared" si="52"/>
        <v>0</v>
      </c>
      <c r="J154" s="53">
        <f t="shared" si="53"/>
        <v>0</v>
      </c>
      <c r="K154" s="53">
        <f t="shared" si="54"/>
        <v>0</v>
      </c>
      <c r="L154" s="314"/>
      <c r="M154" s="314"/>
      <c r="N154" s="314"/>
      <c r="O154" s="314"/>
      <c r="P154" s="314"/>
      <c r="Q154" s="314"/>
      <c r="R154" s="314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</row>
    <row r="155" spans="1:28" s="128" customFormat="1" ht="15" customHeight="1">
      <c r="A155" s="325">
        <v>703052</v>
      </c>
      <c r="B155" s="331" t="s">
        <v>1732</v>
      </c>
      <c r="C155" s="325" t="s">
        <v>2</v>
      </c>
      <c r="D155" s="52">
        <v>16</v>
      </c>
      <c r="E155" s="326">
        <v>0</v>
      </c>
      <c r="F155" s="53">
        <f t="shared" si="50"/>
        <v>0</v>
      </c>
      <c r="G155" s="53">
        <f t="shared" si="51"/>
        <v>0</v>
      </c>
      <c r="H155" s="142"/>
      <c r="I155" s="55">
        <f t="shared" si="52"/>
        <v>0</v>
      </c>
      <c r="J155" s="53">
        <f t="shared" si="53"/>
        <v>0</v>
      </c>
      <c r="K155" s="53">
        <f t="shared" si="54"/>
        <v>0</v>
      </c>
      <c r="L155" s="314"/>
      <c r="M155" s="314"/>
      <c r="N155" s="314"/>
      <c r="O155" s="314"/>
      <c r="P155" s="314"/>
      <c r="Q155" s="314"/>
      <c r="R155" s="314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</row>
    <row r="156" spans="1:28" s="128" customFormat="1" ht="15" customHeight="1">
      <c r="A156" s="325">
        <v>703053</v>
      </c>
      <c r="B156" s="331" t="s">
        <v>1733</v>
      </c>
      <c r="C156" s="325" t="s">
        <v>2</v>
      </c>
      <c r="D156" s="52">
        <v>20</v>
      </c>
      <c r="E156" s="326">
        <v>0</v>
      </c>
      <c r="F156" s="53">
        <f t="shared" si="50"/>
        <v>0</v>
      </c>
      <c r="G156" s="53">
        <f t="shared" si="51"/>
        <v>0</v>
      </c>
      <c r="H156" s="142"/>
      <c r="I156" s="55">
        <f t="shared" si="52"/>
        <v>0</v>
      </c>
      <c r="J156" s="53">
        <f t="shared" si="53"/>
        <v>0</v>
      </c>
      <c r="K156" s="53">
        <f t="shared" si="54"/>
        <v>0</v>
      </c>
      <c r="L156" s="314"/>
      <c r="M156" s="314"/>
      <c r="N156" s="314"/>
      <c r="O156" s="314"/>
      <c r="P156" s="314"/>
      <c r="Q156" s="314"/>
      <c r="R156" s="314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</row>
    <row r="157" spans="1:28" s="128" customFormat="1" ht="15" customHeight="1">
      <c r="A157" s="325">
        <v>703054</v>
      </c>
      <c r="B157" s="331" t="s">
        <v>1734</v>
      </c>
      <c r="C157" s="325" t="s">
        <v>2</v>
      </c>
      <c r="D157" s="52">
        <v>20</v>
      </c>
      <c r="E157" s="326">
        <v>0</v>
      </c>
      <c r="F157" s="53">
        <f t="shared" si="50"/>
        <v>0</v>
      </c>
      <c r="G157" s="53">
        <f t="shared" si="51"/>
        <v>0</v>
      </c>
      <c r="H157" s="142"/>
      <c r="I157" s="55">
        <f t="shared" si="52"/>
        <v>0</v>
      </c>
      <c r="J157" s="53">
        <f t="shared" si="53"/>
        <v>0</v>
      </c>
      <c r="K157" s="53">
        <f t="shared" si="54"/>
        <v>0</v>
      </c>
      <c r="L157" s="314"/>
      <c r="M157" s="314"/>
      <c r="N157" s="314"/>
      <c r="O157" s="314"/>
      <c r="P157" s="314"/>
      <c r="Q157" s="314"/>
      <c r="R157" s="314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</row>
    <row r="158" spans="1:28" s="128" customFormat="1" ht="15" customHeight="1">
      <c r="A158" s="325">
        <v>703055</v>
      </c>
      <c r="B158" s="331" t="s">
        <v>1736</v>
      </c>
      <c r="C158" s="325" t="s">
        <v>2</v>
      </c>
      <c r="D158" s="52">
        <v>10</v>
      </c>
      <c r="E158" s="326">
        <v>0</v>
      </c>
      <c r="F158" s="53">
        <f t="shared" si="50"/>
        <v>0</v>
      </c>
      <c r="G158" s="53">
        <f t="shared" si="51"/>
        <v>0</v>
      </c>
      <c r="H158" s="142"/>
      <c r="I158" s="55">
        <f t="shared" si="52"/>
        <v>0</v>
      </c>
      <c r="J158" s="53">
        <f t="shared" si="53"/>
        <v>0</v>
      </c>
      <c r="K158" s="53">
        <f t="shared" si="54"/>
        <v>0</v>
      </c>
      <c r="L158" s="314"/>
      <c r="M158" s="314"/>
      <c r="N158" s="314"/>
      <c r="O158" s="314"/>
      <c r="P158" s="314"/>
      <c r="Q158" s="314"/>
      <c r="R158" s="314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</row>
    <row r="159" spans="1:28" s="128" customFormat="1" ht="15" customHeight="1">
      <c r="A159" s="325">
        <v>703056</v>
      </c>
      <c r="B159" s="331" t="s">
        <v>1737</v>
      </c>
      <c r="C159" s="325" t="s">
        <v>2</v>
      </c>
      <c r="D159" s="52">
        <v>10</v>
      </c>
      <c r="E159" s="326">
        <v>0</v>
      </c>
      <c r="F159" s="53">
        <f t="shared" si="50"/>
        <v>0</v>
      </c>
      <c r="G159" s="53">
        <f t="shared" si="51"/>
        <v>0</v>
      </c>
      <c r="H159" s="142"/>
      <c r="I159" s="55">
        <f t="shared" si="52"/>
        <v>0</v>
      </c>
      <c r="J159" s="53">
        <f t="shared" si="53"/>
        <v>0</v>
      </c>
      <c r="K159" s="53">
        <f t="shared" si="54"/>
        <v>0</v>
      </c>
      <c r="L159" s="314"/>
      <c r="M159" s="314"/>
      <c r="N159" s="314"/>
      <c r="O159" s="314"/>
      <c r="P159" s="314"/>
      <c r="Q159" s="314"/>
      <c r="R159" s="314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</row>
    <row r="160" spans="1:28" s="128" customFormat="1" ht="15" customHeight="1">
      <c r="A160" s="325">
        <v>703057</v>
      </c>
      <c r="B160" s="331" t="s">
        <v>1738</v>
      </c>
      <c r="C160" s="325" t="s">
        <v>2</v>
      </c>
      <c r="D160" s="52">
        <v>10</v>
      </c>
      <c r="E160" s="326">
        <v>0</v>
      </c>
      <c r="F160" s="53">
        <f t="shared" si="50"/>
        <v>0</v>
      </c>
      <c r="G160" s="53">
        <f t="shared" si="51"/>
        <v>0</v>
      </c>
      <c r="H160" s="142"/>
      <c r="I160" s="55">
        <f t="shared" si="52"/>
        <v>0</v>
      </c>
      <c r="J160" s="53">
        <f t="shared" si="53"/>
        <v>0</v>
      </c>
      <c r="K160" s="53">
        <f t="shared" si="54"/>
        <v>0</v>
      </c>
      <c r="L160" s="314"/>
      <c r="M160" s="314"/>
      <c r="N160" s="314"/>
      <c r="O160" s="314"/>
      <c r="P160" s="314"/>
      <c r="Q160" s="314"/>
      <c r="R160" s="314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</row>
    <row r="161" spans="1:28" s="128" customFormat="1" ht="15" customHeight="1">
      <c r="A161" s="325">
        <v>703058</v>
      </c>
      <c r="B161" s="331" t="s">
        <v>1739</v>
      </c>
      <c r="C161" s="325" t="s">
        <v>2</v>
      </c>
      <c r="D161" s="52">
        <v>10</v>
      </c>
      <c r="E161" s="326">
        <v>0</v>
      </c>
      <c r="F161" s="53">
        <f t="shared" si="50"/>
        <v>0</v>
      </c>
      <c r="G161" s="53">
        <f t="shared" si="51"/>
        <v>0</v>
      </c>
      <c r="H161" s="142"/>
      <c r="I161" s="55">
        <f t="shared" si="52"/>
        <v>0</v>
      </c>
      <c r="J161" s="53">
        <f t="shared" si="53"/>
        <v>0</v>
      </c>
      <c r="K161" s="53">
        <f t="shared" si="54"/>
        <v>0</v>
      </c>
      <c r="L161" s="314"/>
      <c r="M161" s="314"/>
      <c r="N161" s="314"/>
      <c r="O161" s="314"/>
      <c r="P161" s="314"/>
      <c r="Q161" s="314"/>
      <c r="R161" s="314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</row>
    <row r="162" spans="1:28" s="128" customFormat="1" ht="15" customHeight="1">
      <c r="A162" s="325">
        <v>703059</v>
      </c>
      <c r="B162" s="331" t="s">
        <v>1740</v>
      </c>
      <c r="C162" s="325" t="s">
        <v>2</v>
      </c>
      <c r="D162" s="52">
        <v>10</v>
      </c>
      <c r="E162" s="326">
        <v>0</v>
      </c>
      <c r="F162" s="53">
        <f t="shared" si="50"/>
        <v>0</v>
      </c>
      <c r="G162" s="53">
        <f t="shared" si="51"/>
        <v>0</v>
      </c>
      <c r="H162" s="142"/>
      <c r="I162" s="55">
        <f t="shared" si="52"/>
        <v>0</v>
      </c>
      <c r="J162" s="53">
        <f t="shared" si="53"/>
        <v>0</v>
      </c>
      <c r="K162" s="53">
        <f t="shared" si="54"/>
        <v>0</v>
      </c>
      <c r="L162" s="314"/>
      <c r="M162" s="314"/>
      <c r="N162" s="314"/>
      <c r="O162" s="314"/>
      <c r="P162" s="314"/>
      <c r="Q162" s="314"/>
      <c r="R162" s="314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</row>
    <row r="163" spans="1:28" s="128" customFormat="1" ht="15" customHeight="1">
      <c r="A163" s="325">
        <v>703060</v>
      </c>
      <c r="B163" s="331" t="s">
        <v>1741</v>
      </c>
      <c r="C163" s="325" t="s">
        <v>2</v>
      </c>
      <c r="D163" s="52">
        <v>5</v>
      </c>
      <c r="E163" s="326">
        <v>0</v>
      </c>
      <c r="F163" s="53">
        <f t="shared" si="50"/>
        <v>0</v>
      </c>
      <c r="G163" s="53">
        <f t="shared" si="51"/>
        <v>0</v>
      </c>
      <c r="H163" s="142"/>
      <c r="I163" s="55">
        <f t="shared" si="52"/>
        <v>0</v>
      </c>
      <c r="J163" s="53">
        <f t="shared" si="53"/>
        <v>0</v>
      </c>
      <c r="K163" s="53">
        <f t="shared" si="54"/>
        <v>0</v>
      </c>
      <c r="L163" s="314"/>
      <c r="M163" s="314"/>
      <c r="N163" s="314"/>
      <c r="O163" s="314"/>
      <c r="P163" s="314"/>
      <c r="Q163" s="314"/>
      <c r="R163" s="314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</row>
    <row r="164" spans="1:28" s="128" customFormat="1" ht="15" customHeight="1">
      <c r="A164" s="325">
        <v>703061</v>
      </c>
      <c r="B164" s="331" t="s">
        <v>1742</v>
      </c>
      <c r="C164" s="325" t="s">
        <v>2</v>
      </c>
      <c r="D164" s="52">
        <v>5</v>
      </c>
      <c r="E164" s="326">
        <v>0</v>
      </c>
      <c r="F164" s="53">
        <f t="shared" si="50"/>
        <v>0</v>
      </c>
      <c r="G164" s="53">
        <f t="shared" si="51"/>
        <v>0</v>
      </c>
      <c r="H164" s="142"/>
      <c r="I164" s="55">
        <f t="shared" si="52"/>
        <v>0</v>
      </c>
      <c r="J164" s="53">
        <f t="shared" si="53"/>
        <v>0</v>
      </c>
      <c r="K164" s="53">
        <f t="shared" si="54"/>
        <v>0</v>
      </c>
      <c r="L164" s="314"/>
      <c r="M164" s="314"/>
      <c r="N164" s="314"/>
      <c r="O164" s="314"/>
      <c r="P164" s="314"/>
      <c r="Q164" s="314"/>
      <c r="R164" s="314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</row>
    <row r="165" spans="1:28" s="128" customFormat="1" ht="15" customHeight="1">
      <c r="A165" s="595"/>
      <c r="B165" s="595"/>
      <c r="C165" s="595"/>
      <c r="D165" s="595"/>
      <c r="E165" s="595"/>
      <c r="F165" s="595"/>
      <c r="G165" s="595"/>
      <c r="H165" s="126"/>
      <c r="I165" s="46"/>
      <c r="J165" s="46"/>
      <c r="K165" s="46"/>
      <c r="L165" s="314"/>
      <c r="M165" s="314"/>
      <c r="N165" s="314"/>
      <c r="O165" s="314"/>
      <c r="P165" s="314"/>
      <c r="Q165" s="314"/>
      <c r="R165" s="314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</row>
    <row r="166" spans="1:28" s="128" customFormat="1" ht="15" customHeight="1">
      <c r="A166" s="325">
        <v>703062</v>
      </c>
      <c r="B166" s="331" t="s">
        <v>1751</v>
      </c>
      <c r="C166" s="325" t="s">
        <v>2</v>
      </c>
      <c r="D166" s="52">
        <v>200</v>
      </c>
      <c r="E166" s="326">
        <v>0</v>
      </c>
      <c r="F166" s="53">
        <f t="shared" ref="F166:F177" si="55">E166/1.031</f>
        <v>0</v>
      </c>
      <c r="G166" s="53">
        <f t="shared" ref="G166:G177" si="56">F166/1.0204</f>
        <v>0</v>
      </c>
      <c r="H166" s="142"/>
      <c r="I166" s="55">
        <f t="shared" ref="I166:I177" si="57">SUM(E166*H166)</f>
        <v>0</v>
      </c>
      <c r="J166" s="53">
        <f t="shared" ref="J166:J177" si="58">IF($I$7&gt;=30000,F166*H166,0)</f>
        <v>0</v>
      </c>
      <c r="K166" s="53">
        <f t="shared" ref="K166:K177" si="59">IF($I$7&gt;=100000,H166*G166,0)</f>
        <v>0</v>
      </c>
      <c r="L166" s="314"/>
      <c r="M166" s="314"/>
      <c r="N166" s="314"/>
      <c r="O166" s="314"/>
      <c r="P166" s="314"/>
      <c r="Q166" s="314"/>
      <c r="R166" s="314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</row>
    <row r="167" spans="1:28" s="128" customFormat="1" ht="15" customHeight="1">
      <c r="A167" s="325">
        <v>703063</v>
      </c>
      <c r="B167" s="331" t="s">
        <v>1752</v>
      </c>
      <c r="C167" s="325" t="s">
        <v>2</v>
      </c>
      <c r="D167" s="52">
        <v>200</v>
      </c>
      <c r="E167" s="326">
        <v>0</v>
      </c>
      <c r="F167" s="53">
        <f t="shared" si="55"/>
        <v>0</v>
      </c>
      <c r="G167" s="53">
        <f t="shared" si="56"/>
        <v>0</v>
      </c>
      <c r="H167" s="142"/>
      <c r="I167" s="55">
        <f t="shared" si="57"/>
        <v>0</v>
      </c>
      <c r="J167" s="53">
        <f t="shared" si="58"/>
        <v>0</v>
      </c>
      <c r="K167" s="53">
        <f t="shared" si="59"/>
        <v>0</v>
      </c>
      <c r="L167" s="314"/>
      <c r="M167" s="314"/>
      <c r="N167" s="314"/>
      <c r="O167" s="314"/>
      <c r="P167" s="314"/>
      <c r="Q167" s="314"/>
      <c r="R167" s="314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</row>
    <row r="168" spans="1:28" s="128" customFormat="1" ht="15" customHeight="1">
      <c r="A168" s="325">
        <v>703064</v>
      </c>
      <c r="B168" s="331" t="s">
        <v>1754</v>
      </c>
      <c r="C168" s="325" t="s">
        <v>2</v>
      </c>
      <c r="D168" s="52">
        <v>200</v>
      </c>
      <c r="E168" s="326">
        <v>0</v>
      </c>
      <c r="F168" s="53">
        <f t="shared" si="55"/>
        <v>0</v>
      </c>
      <c r="G168" s="53">
        <f t="shared" si="56"/>
        <v>0</v>
      </c>
      <c r="H168" s="142"/>
      <c r="I168" s="55">
        <f t="shared" si="57"/>
        <v>0</v>
      </c>
      <c r="J168" s="53">
        <f t="shared" si="58"/>
        <v>0</v>
      </c>
      <c r="K168" s="53">
        <f t="shared" si="59"/>
        <v>0</v>
      </c>
      <c r="L168" s="314"/>
      <c r="M168" s="314"/>
      <c r="N168" s="314"/>
      <c r="O168" s="314"/>
      <c r="P168" s="314"/>
      <c r="Q168" s="314"/>
      <c r="R168" s="314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</row>
    <row r="169" spans="1:28" s="128" customFormat="1" ht="15" customHeight="1">
      <c r="A169" s="325">
        <v>703065</v>
      </c>
      <c r="B169" s="331" t="s">
        <v>1753</v>
      </c>
      <c r="C169" s="325" t="s">
        <v>2</v>
      </c>
      <c r="D169" s="52">
        <v>200</v>
      </c>
      <c r="E169" s="326">
        <v>0</v>
      </c>
      <c r="F169" s="53">
        <f t="shared" si="55"/>
        <v>0</v>
      </c>
      <c r="G169" s="53">
        <f t="shared" si="56"/>
        <v>0</v>
      </c>
      <c r="H169" s="142"/>
      <c r="I169" s="55">
        <f t="shared" si="57"/>
        <v>0</v>
      </c>
      <c r="J169" s="53">
        <f t="shared" si="58"/>
        <v>0</v>
      </c>
      <c r="K169" s="53">
        <f t="shared" si="59"/>
        <v>0</v>
      </c>
      <c r="L169" s="314"/>
      <c r="M169" s="314"/>
      <c r="N169" s="314"/>
      <c r="O169" s="314"/>
      <c r="P169" s="314"/>
      <c r="Q169" s="314"/>
      <c r="R169" s="314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</row>
    <row r="170" spans="1:28" s="128" customFormat="1" ht="15" customHeight="1">
      <c r="A170" s="325">
        <v>703066</v>
      </c>
      <c r="B170" s="331" t="s">
        <v>1755</v>
      </c>
      <c r="C170" s="325" t="s">
        <v>2</v>
      </c>
      <c r="D170" s="52">
        <v>100</v>
      </c>
      <c r="E170" s="326">
        <v>0</v>
      </c>
      <c r="F170" s="53">
        <f t="shared" si="55"/>
        <v>0</v>
      </c>
      <c r="G170" s="53">
        <f t="shared" si="56"/>
        <v>0</v>
      </c>
      <c r="H170" s="142"/>
      <c r="I170" s="55">
        <f t="shared" si="57"/>
        <v>0</v>
      </c>
      <c r="J170" s="53">
        <f t="shared" si="58"/>
        <v>0</v>
      </c>
      <c r="K170" s="53">
        <f t="shared" si="59"/>
        <v>0</v>
      </c>
      <c r="L170" s="314"/>
      <c r="M170" s="314"/>
      <c r="N170" s="314"/>
      <c r="O170" s="314"/>
      <c r="P170" s="314"/>
      <c r="Q170" s="314"/>
      <c r="R170" s="314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</row>
    <row r="171" spans="1:28" s="128" customFormat="1" ht="15" customHeight="1">
      <c r="A171" s="325">
        <v>703067</v>
      </c>
      <c r="B171" s="331" t="s">
        <v>1760</v>
      </c>
      <c r="C171" s="325" t="s">
        <v>2</v>
      </c>
      <c r="D171" s="52">
        <v>100</v>
      </c>
      <c r="E171" s="326">
        <v>0</v>
      </c>
      <c r="F171" s="53">
        <f t="shared" si="55"/>
        <v>0</v>
      </c>
      <c r="G171" s="53">
        <f t="shared" si="56"/>
        <v>0</v>
      </c>
      <c r="H171" s="142"/>
      <c r="I171" s="55">
        <f t="shared" si="57"/>
        <v>0</v>
      </c>
      <c r="J171" s="53">
        <f t="shared" si="58"/>
        <v>0</v>
      </c>
      <c r="K171" s="53">
        <f t="shared" si="59"/>
        <v>0</v>
      </c>
      <c r="L171" s="314"/>
      <c r="M171" s="314"/>
      <c r="N171" s="314"/>
      <c r="O171" s="314"/>
      <c r="P171" s="314"/>
      <c r="Q171" s="314"/>
      <c r="R171" s="314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</row>
    <row r="172" spans="1:28" s="128" customFormat="1" ht="15" customHeight="1">
      <c r="A172" s="325">
        <v>703068</v>
      </c>
      <c r="B172" s="331" t="s">
        <v>1761</v>
      </c>
      <c r="C172" s="325" t="s">
        <v>2</v>
      </c>
      <c r="D172" s="52">
        <v>100</v>
      </c>
      <c r="E172" s="326">
        <v>0</v>
      </c>
      <c r="F172" s="53">
        <f t="shared" si="55"/>
        <v>0</v>
      </c>
      <c r="G172" s="53">
        <f t="shared" si="56"/>
        <v>0</v>
      </c>
      <c r="H172" s="142"/>
      <c r="I172" s="55">
        <f t="shared" si="57"/>
        <v>0</v>
      </c>
      <c r="J172" s="53">
        <f t="shared" si="58"/>
        <v>0</v>
      </c>
      <c r="K172" s="53">
        <f t="shared" si="59"/>
        <v>0</v>
      </c>
      <c r="L172" s="314"/>
      <c r="M172" s="314"/>
      <c r="N172" s="314"/>
      <c r="O172" s="314"/>
      <c r="P172" s="314"/>
      <c r="Q172" s="314"/>
      <c r="R172" s="314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</row>
    <row r="173" spans="1:28" s="128" customFormat="1" ht="15" customHeight="1">
      <c r="A173" s="325">
        <v>703069</v>
      </c>
      <c r="B173" s="331" t="s">
        <v>1756</v>
      </c>
      <c r="C173" s="325" t="s">
        <v>2</v>
      </c>
      <c r="D173" s="52">
        <v>100</v>
      </c>
      <c r="E173" s="326">
        <v>0</v>
      </c>
      <c r="F173" s="53">
        <f t="shared" si="55"/>
        <v>0</v>
      </c>
      <c r="G173" s="53">
        <f t="shared" si="56"/>
        <v>0</v>
      </c>
      <c r="H173" s="142"/>
      <c r="I173" s="55">
        <f t="shared" si="57"/>
        <v>0</v>
      </c>
      <c r="J173" s="53">
        <f t="shared" si="58"/>
        <v>0</v>
      </c>
      <c r="K173" s="53">
        <f t="shared" si="59"/>
        <v>0</v>
      </c>
      <c r="L173" s="314"/>
      <c r="M173" s="314"/>
      <c r="N173" s="314"/>
      <c r="O173" s="314"/>
      <c r="P173" s="314"/>
      <c r="Q173" s="314"/>
      <c r="R173" s="314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</row>
    <row r="174" spans="1:28" s="128" customFormat="1" ht="15" customHeight="1">
      <c r="A174" s="325">
        <v>703070</v>
      </c>
      <c r="B174" s="331" t="s">
        <v>1757</v>
      </c>
      <c r="C174" s="325" t="s">
        <v>2</v>
      </c>
      <c r="D174" s="52">
        <v>100</v>
      </c>
      <c r="E174" s="326">
        <v>0</v>
      </c>
      <c r="F174" s="53">
        <f t="shared" si="55"/>
        <v>0</v>
      </c>
      <c r="G174" s="53">
        <f t="shared" si="56"/>
        <v>0</v>
      </c>
      <c r="H174" s="142"/>
      <c r="I174" s="55">
        <f t="shared" si="57"/>
        <v>0</v>
      </c>
      <c r="J174" s="53">
        <f t="shared" si="58"/>
        <v>0</v>
      </c>
      <c r="K174" s="53">
        <f t="shared" si="59"/>
        <v>0</v>
      </c>
      <c r="L174" s="314"/>
      <c r="M174" s="314"/>
      <c r="N174" s="314"/>
      <c r="O174" s="314"/>
      <c r="P174" s="314"/>
      <c r="Q174" s="314"/>
      <c r="R174" s="314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</row>
    <row r="175" spans="1:28" s="128" customFormat="1" ht="15" customHeight="1">
      <c r="A175" s="325">
        <v>703071</v>
      </c>
      <c r="B175" s="331" t="s">
        <v>1758</v>
      </c>
      <c r="C175" s="325" t="s">
        <v>2</v>
      </c>
      <c r="D175" s="52">
        <v>100</v>
      </c>
      <c r="E175" s="326">
        <v>0</v>
      </c>
      <c r="F175" s="53">
        <f t="shared" si="55"/>
        <v>0</v>
      </c>
      <c r="G175" s="53">
        <f t="shared" si="56"/>
        <v>0</v>
      </c>
      <c r="H175" s="142"/>
      <c r="I175" s="55">
        <f t="shared" si="57"/>
        <v>0</v>
      </c>
      <c r="J175" s="53">
        <f t="shared" si="58"/>
        <v>0</v>
      </c>
      <c r="K175" s="53">
        <f t="shared" si="59"/>
        <v>0</v>
      </c>
      <c r="L175" s="314"/>
      <c r="M175" s="314"/>
      <c r="N175" s="314"/>
      <c r="O175" s="314"/>
      <c r="P175" s="314"/>
      <c r="Q175" s="314"/>
      <c r="R175" s="314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</row>
    <row r="176" spans="1:28" s="128" customFormat="1" ht="15" customHeight="1">
      <c r="A176" s="325">
        <v>703072</v>
      </c>
      <c r="B176" s="331" t="s">
        <v>1759</v>
      </c>
      <c r="C176" s="325" t="s">
        <v>2</v>
      </c>
      <c r="D176" s="52">
        <v>100</v>
      </c>
      <c r="E176" s="326">
        <v>0</v>
      </c>
      <c r="F176" s="53">
        <f t="shared" si="55"/>
        <v>0</v>
      </c>
      <c r="G176" s="53">
        <f t="shared" si="56"/>
        <v>0</v>
      </c>
      <c r="H176" s="142"/>
      <c r="I176" s="55">
        <f t="shared" si="57"/>
        <v>0</v>
      </c>
      <c r="J176" s="53">
        <f t="shared" si="58"/>
        <v>0</v>
      </c>
      <c r="K176" s="53">
        <f t="shared" si="59"/>
        <v>0</v>
      </c>
      <c r="L176" s="314"/>
      <c r="M176" s="314"/>
      <c r="N176" s="314"/>
      <c r="O176" s="314"/>
      <c r="P176" s="314"/>
      <c r="Q176" s="314"/>
      <c r="R176" s="314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</row>
    <row r="177" spans="1:28" s="128" customFormat="1" ht="15" customHeight="1">
      <c r="A177" s="335"/>
      <c r="B177" s="335"/>
      <c r="C177" s="335"/>
      <c r="D177" s="335"/>
      <c r="E177" s="335">
        <v>0</v>
      </c>
      <c r="F177" s="335">
        <f t="shared" si="55"/>
        <v>0</v>
      </c>
      <c r="G177" s="335">
        <f t="shared" si="56"/>
        <v>0</v>
      </c>
      <c r="H177" s="126"/>
      <c r="I177" s="46">
        <f t="shared" si="57"/>
        <v>0</v>
      </c>
      <c r="J177" s="46">
        <f t="shared" si="58"/>
        <v>0</v>
      </c>
      <c r="K177" s="46">
        <f t="shared" si="59"/>
        <v>0</v>
      </c>
      <c r="L177" s="314"/>
      <c r="M177" s="314"/>
      <c r="N177" s="314"/>
      <c r="O177" s="314"/>
      <c r="P177" s="314"/>
      <c r="Q177" s="314"/>
      <c r="R177" s="314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</row>
    <row r="178" spans="1:28" s="128" customFormat="1" ht="15" customHeight="1">
      <c r="A178" s="593" t="s">
        <v>1678</v>
      </c>
      <c r="B178" s="593"/>
      <c r="C178" s="593"/>
      <c r="D178" s="593"/>
      <c r="E178" s="593"/>
      <c r="F178" s="593"/>
      <c r="G178" s="593"/>
      <c r="H178" s="126"/>
      <c r="I178" s="46"/>
      <c r="J178" s="46"/>
      <c r="K178" s="46"/>
      <c r="L178" s="314"/>
      <c r="M178" s="314"/>
      <c r="N178" s="314"/>
      <c r="O178" s="314"/>
      <c r="P178" s="314"/>
      <c r="Q178" s="314"/>
      <c r="R178" s="314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</row>
    <row r="179" spans="1:28" s="128" customFormat="1" ht="15" customHeight="1" thickBot="1">
      <c r="A179" s="594" t="s">
        <v>1679</v>
      </c>
      <c r="B179" s="594"/>
      <c r="C179" s="594"/>
      <c r="D179" s="594"/>
      <c r="E179" s="594"/>
      <c r="F179" s="594"/>
      <c r="G179" s="594"/>
      <c r="H179" s="126"/>
      <c r="I179" s="46"/>
      <c r="J179" s="46"/>
      <c r="K179" s="46"/>
      <c r="L179" s="313"/>
      <c r="M179" s="313"/>
      <c r="N179" s="313"/>
      <c r="O179" s="313"/>
      <c r="P179" s="313"/>
      <c r="Q179" s="313"/>
      <c r="R179" s="313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</row>
    <row r="180" spans="1:28" s="309" customFormat="1" ht="15" customHeight="1">
      <c r="A180" s="325">
        <v>704001</v>
      </c>
      <c r="B180" s="331" t="s">
        <v>1680</v>
      </c>
      <c r="C180" s="325" t="s">
        <v>2</v>
      </c>
      <c r="D180" s="52">
        <v>200</v>
      </c>
      <c r="E180" s="326">
        <v>0</v>
      </c>
      <c r="F180" s="53">
        <f t="shared" ref="F180:F187" si="60">E180/1.031</f>
        <v>0</v>
      </c>
      <c r="G180" s="263">
        <f t="shared" ref="G180:G187" si="61">F180/1.0204</f>
        <v>0</v>
      </c>
      <c r="H180" s="139"/>
      <c r="I180" s="55">
        <f t="shared" ref="I180:I187" si="62">SUM(E180*H180)</f>
        <v>0</v>
      </c>
      <c r="J180" s="53">
        <f t="shared" ref="J180:J187" si="63">IF($I$7&gt;=30000,F180*H180,0)</f>
        <v>0</v>
      </c>
      <c r="K180" s="53">
        <f t="shared" ref="K180:K187" si="64">IF($I$7&gt;=100000,H180*G180,0)</f>
        <v>0</v>
      </c>
      <c r="L180" s="314"/>
      <c r="M180" s="314"/>
      <c r="N180" s="314"/>
      <c r="O180" s="314"/>
      <c r="P180" s="314"/>
      <c r="Q180" s="314"/>
      <c r="R180" s="314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</row>
    <row r="181" spans="1:28" s="309" customFormat="1" ht="15" customHeight="1">
      <c r="A181" s="325">
        <v>704002</v>
      </c>
      <c r="B181" s="331" t="s">
        <v>1681</v>
      </c>
      <c r="C181" s="325" t="s">
        <v>2</v>
      </c>
      <c r="D181" s="52">
        <v>200</v>
      </c>
      <c r="E181" s="326">
        <v>0</v>
      </c>
      <c r="F181" s="53">
        <f t="shared" si="60"/>
        <v>0</v>
      </c>
      <c r="G181" s="53">
        <f t="shared" si="61"/>
        <v>0</v>
      </c>
      <c r="H181" s="142"/>
      <c r="I181" s="55">
        <f t="shared" si="62"/>
        <v>0</v>
      </c>
      <c r="J181" s="53">
        <f t="shared" si="63"/>
        <v>0</v>
      </c>
      <c r="K181" s="53">
        <f t="shared" si="64"/>
        <v>0</v>
      </c>
      <c r="L181" s="314"/>
      <c r="M181" s="314"/>
      <c r="N181" s="314"/>
      <c r="O181" s="314"/>
      <c r="P181" s="314"/>
      <c r="Q181" s="314"/>
      <c r="R181" s="314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</row>
    <row r="182" spans="1:28" s="309" customFormat="1" ht="15" customHeight="1">
      <c r="A182" s="325">
        <v>704003</v>
      </c>
      <c r="B182" s="331" t="s">
        <v>1682</v>
      </c>
      <c r="C182" s="325" t="s">
        <v>2</v>
      </c>
      <c r="D182" s="52">
        <v>150</v>
      </c>
      <c r="E182" s="326">
        <v>0</v>
      </c>
      <c r="F182" s="53">
        <f t="shared" si="60"/>
        <v>0</v>
      </c>
      <c r="G182" s="53">
        <f t="shared" si="61"/>
        <v>0</v>
      </c>
      <c r="H182" s="142"/>
      <c r="I182" s="55">
        <f t="shared" si="62"/>
        <v>0</v>
      </c>
      <c r="J182" s="53">
        <f t="shared" si="63"/>
        <v>0</v>
      </c>
      <c r="K182" s="53">
        <f t="shared" si="64"/>
        <v>0</v>
      </c>
      <c r="L182" s="313"/>
      <c r="M182" s="313"/>
      <c r="N182" s="313"/>
      <c r="O182" s="313"/>
      <c r="P182" s="313"/>
      <c r="Q182" s="313"/>
      <c r="R182" s="313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</row>
    <row r="183" spans="1:28" s="309" customFormat="1" ht="15" customHeight="1">
      <c r="A183" s="325">
        <v>704004</v>
      </c>
      <c r="B183" s="331" t="s">
        <v>1683</v>
      </c>
      <c r="C183" s="325" t="s">
        <v>2</v>
      </c>
      <c r="D183" s="52">
        <v>100</v>
      </c>
      <c r="E183" s="326">
        <v>0</v>
      </c>
      <c r="F183" s="53">
        <f t="shared" si="60"/>
        <v>0</v>
      </c>
      <c r="G183" s="53">
        <f t="shared" si="61"/>
        <v>0</v>
      </c>
      <c r="H183" s="142"/>
      <c r="I183" s="55">
        <f t="shared" si="62"/>
        <v>0</v>
      </c>
      <c r="J183" s="53">
        <f t="shared" si="63"/>
        <v>0</v>
      </c>
      <c r="K183" s="53">
        <f t="shared" si="64"/>
        <v>0</v>
      </c>
      <c r="L183" s="314"/>
      <c r="M183" s="314"/>
      <c r="N183" s="314"/>
      <c r="O183" s="314"/>
      <c r="P183" s="314"/>
      <c r="Q183" s="314"/>
      <c r="R183" s="314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</row>
    <row r="184" spans="1:28" s="309" customFormat="1" ht="15" customHeight="1">
      <c r="A184" s="325">
        <v>704005</v>
      </c>
      <c r="B184" s="331" t="s">
        <v>1684</v>
      </c>
      <c r="C184" s="325" t="s">
        <v>2</v>
      </c>
      <c r="D184" s="52">
        <v>100</v>
      </c>
      <c r="E184" s="326">
        <v>0</v>
      </c>
      <c r="F184" s="53">
        <f t="shared" si="60"/>
        <v>0</v>
      </c>
      <c r="G184" s="53">
        <f t="shared" si="61"/>
        <v>0</v>
      </c>
      <c r="H184" s="142"/>
      <c r="I184" s="55">
        <f t="shared" si="62"/>
        <v>0</v>
      </c>
      <c r="J184" s="53">
        <f t="shared" si="63"/>
        <v>0</v>
      </c>
      <c r="K184" s="53">
        <f t="shared" si="64"/>
        <v>0</v>
      </c>
      <c r="L184" s="314"/>
      <c r="M184" s="314"/>
      <c r="N184" s="314"/>
      <c r="O184" s="314"/>
      <c r="P184" s="314"/>
      <c r="Q184" s="314"/>
      <c r="R184" s="314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</row>
    <row r="185" spans="1:28" s="309" customFormat="1" ht="15" customHeight="1">
      <c r="A185" s="325">
        <v>704006</v>
      </c>
      <c r="B185" s="331" t="s">
        <v>1685</v>
      </c>
      <c r="C185" s="325" t="s">
        <v>2</v>
      </c>
      <c r="D185" s="52">
        <v>100</v>
      </c>
      <c r="E185" s="326">
        <v>0</v>
      </c>
      <c r="F185" s="53">
        <f t="shared" si="60"/>
        <v>0</v>
      </c>
      <c r="G185" s="53">
        <f t="shared" si="61"/>
        <v>0</v>
      </c>
      <c r="H185" s="142"/>
      <c r="I185" s="55">
        <f t="shared" si="62"/>
        <v>0</v>
      </c>
      <c r="J185" s="53">
        <f t="shared" si="63"/>
        <v>0</v>
      </c>
      <c r="K185" s="53">
        <f t="shared" si="64"/>
        <v>0</v>
      </c>
      <c r="L185" s="313"/>
      <c r="M185" s="313"/>
      <c r="N185" s="313"/>
      <c r="O185" s="313"/>
      <c r="P185" s="313"/>
      <c r="Q185" s="313"/>
      <c r="R185" s="313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</row>
    <row r="186" spans="1:28" s="309" customFormat="1" ht="15" customHeight="1">
      <c r="A186" s="325">
        <v>704007</v>
      </c>
      <c r="B186" s="331" t="s">
        <v>1686</v>
      </c>
      <c r="C186" s="325" t="s">
        <v>2</v>
      </c>
      <c r="D186" s="52">
        <v>100</v>
      </c>
      <c r="E186" s="326">
        <v>0</v>
      </c>
      <c r="F186" s="53">
        <f t="shared" si="60"/>
        <v>0</v>
      </c>
      <c r="G186" s="53">
        <f t="shared" si="61"/>
        <v>0</v>
      </c>
      <c r="H186" s="142"/>
      <c r="I186" s="55">
        <f t="shared" si="62"/>
        <v>0</v>
      </c>
      <c r="J186" s="53">
        <f t="shared" si="63"/>
        <v>0</v>
      </c>
      <c r="K186" s="53">
        <f t="shared" si="64"/>
        <v>0</v>
      </c>
      <c r="L186" s="314"/>
      <c r="M186" s="314"/>
      <c r="N186" s="314"/>
      <c r="O186" s="314"/>
      <c r="P186" s="314"/>
      <c r="Q186" s="314"/>
      <c r="R186" s="314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</row>
    <row r="187" spans="1:28" s="309" customFormat="1" ht="15" customHeight="1" thickBot="1">
      <c r="A187" s="325">
        <v>704008</v>
      </c>
      <c r="B187" s="331" t="s">
        <v>1687</v>
      </c>
      <c r="C187" s="325" t="s">
        <v>2</v>
      </c>
      <c r="D187" s="52">
        <v>100</v>
      </c>
      <c r="E187" s="326">
        <v>0</v>
      </c>
      <c r="F187" s="53">
        <f t="shared" si="60"/>
        <v>0</v>
      </c>
      <c r="G187" s="53">
        <f t="shared" si="61"/>
        <v>0</v>
      </c>
      <c r="H187" s="143"/>
      <c r="I187" s="55">
        <f t="shared" si="62"/>
        <v>0</v>
      </c>
      <c r="J187" s="53">
        <f t="shared" si="63"/>
        <v>0</v>
      </c>
      <c r="K187" s="53">
        <f t="shared" si="64"/>
        <v>0</v>
      </c>
      <c r="L187" s="314"/>
      <c r="M187" s="314"/>
      <c r="N187" s="314"/>
      <c r="O187" s="314"/>
      <c r="P187" s="314"/>
      <c r="Q187" s="314"/>
      <c r="R187" s="314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</row>
    <row r="188" spans="1:28">
      <c r="L188" s="314"/>
      <c r="M188" s="314"/>
      <c r="N188" s="314"/>
      <c r="O188" s="314"/>
      <c r="P188" s="314"/>
      <c r="Q188" s="314"/>
      <c r="R188" s="314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</row>
    <row r="189" spans="1:28">
      <c r="L189" s="313"/>
      <c r="M189" s="313"/>
      <c r="N189" s="313"/>
      <c r="O189" s="313"/>
      <c r="P189" s="313"/>
      <c r="Q189" s="313"/>
      <c r="R189" s="313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</row>
    <row r="190" spans="1:28">
      <c r="L190" s="314"/>
      <c r="M190" s="314"/>
      <c r="N190" s="314"/>
      <c r="O190" s="314"/>
      <c r="P190" s="314"/>
      <c r="Q190" s="314"/>
      <c r="R190" s="314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</row>
    <row r="191" spans="1:28">
      <c r="L191" s="314"/>
      <c r="M191" s="314"/>
      <c r="N191" s="314"/>
      <c r="O191" s="314"/>
      <c r="P191" s="314"/>
      <c r="Q191" s="314"/>
      <c r="R191" s="314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</row>
    <row r="192" spans="1:28">
      <c r="L192" s="313"/>
      <c r="M192" s="313"/>
      <c r="N192" s="313"/>
      <c r="O192" s="313"/>
      <c r="P192" s="313"/>
      <c r="Q192" s="313"/>
      <c r="R192" s="313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2:28">
      <c r="L193" s="314"/>
      <c r="M193" s="314"/>
      <c r="N193" s="314"/>
      <c r="O193" s="314"/>
      <c r="P193" s="314"/>
      <c r="Q193" s="314"/>
      <c r="R193" s="314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</row>
    <row r="194" spans="12:28">
      <c r="L194" s="314"/>
      <c r="M194" s="314"/>
      <c r="N194" s="314"/>
      <c r="O194" s="314"/>
      <c r="P194" s="314"/>
      <c r="Q194" s="314"/>
      <c r="R194" s="314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</row>
    <row r="195" spans="12:28">
      <c r="L195" s="313"/>
      <c r="M195" s="313"/>
      <c r="N195" s="313"/>
      <c r="O195" s="313"/>
      <c r="P195" s="313"/>
      <c r="Q195" s="313"/>
      <c r="R195" s="313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</row>
    <row r="196" spans="12:28">
      <c r="L196" s="314"/>
      <c r="M196" s="314"/>
      <c r="N196" s="314"/>
      <c r="O196" s="314"/>
      <c r="P196" s="314"/>
      <c r="Q196" s="314"/>
      <c r="R196" s="314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</row>
    <row r="197" spans="12:28">
      <c r="L197" s="314"/>
      <c r="M197" s="314"/>
      <c r="N197" s="314"/>
      <c r="O197" s="314"/>
      <c r="P197" s="314"/>
      <c r="Q197" s="314"/>
      <c r="R197" s="314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</row>
    <row r="198" spans="12:28">
      <c r="L198" s="313"/>
      <c r="M198" s="313"/>
      <c r="N198" s="313"/>
      <c r="O198" s="313"/>
      <c r="P198" s="313"/>
      <c r="Q198" s="313"/>
      <c r="R198" s="313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</row>
    <row r="199" spans="12:28">
      <c r="L199" s="314"/>
      <c r="M199" s="314"/>
      <c r="N199" s="314"/>
      <c r="O199" s="314"/>
      <c r="P199" s="314"/>
      <c r="Q199" s="314"/>
      <c r="R199" s="314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</row>
    <row r="200" spans="12:28">
      <c r="L200" s="314"/>
      <c r="M200" s="314"/>
      <c r="N200" s="314"/>
      <c r="O200" s="314"/>
      <c r="P200" s="314"/>
      <c r="Q200" s="314"/>
      <c r="R200" s="314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</row>
    <row r="201" spans="12:28">
      <c r="L201" s="313"/>
      <c r="M201" s="313"/>
      <c r="N201" s="313"/>
      <c r="O201" s="313"/>
      <c r="P201" s="313"/>
      <c r="Q201" s="313"/>
      <c r="R201" s="313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</row>
    <row r="202" spans="12:28">
      <c r="L202" s="314"/>
      <c r="M202" s="314"/>
      <c r="N202" s="314"/>
      <c r="O202" s="314"/>
      <c r="P202" s="314"/>
      <c r="Q202" s="314"/>
      <c r="R202" s="314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</row>
    <row r="203" spans="12:28">
      <c r="L203" s="314"/>
      <c r="M203" s="314"/>
      <c r="N203" s="314"/>
      <c r="O203" s="314"/>
      <c r="P203" s="314"/>
      <c r="Q203" s="314"/>
      <c r="R203" s="314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</row>
    <row r="204" spans="12:28">
      <c r="L204" s="313"/>
      <c r="M204" s="313"/>
      <c r="N204" s="313"/>
      <c r="O204" s="313"/>
      <c r="P204" s="313"/>
      <c r="Q204" s="313"/>
      <c r="R204" s="313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</row>
    <row r="205" spans="12:28">
      <c r="L205" s="314"/>
      <c r="M205" s="314"/>
      <c r="N205" s="314"/>
      <c r="O205" s="314"/>
      <c r="P205" s="314"/>
      <c r="Q205" s="314"/>
      <c r="R205" s="314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</row>
    <row r="206" spans="12:28">
      <c r="L206" s="314"/>
      <c r="M206" s="314"/>
      <c r="N206" s="314"/>
      <c r="O206" s="314"/>
      <c r="P206" s="314"/>
      <c r="Q206" s="314"/>
      <c r="R206" s="314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</row>
    <row r="207" spans="12:28">
      <c r="L207" s="313"/>
      <c r="M207" s="313"/>
      <c r="N207" s="313"/>
      <c r="O207" s="313"/>
      <c r="P207" s="313"/>
      <c r="Q207" s="313"/>
      <c r="R207" s="313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</row>
    <row r="208" spans="12:28">
      <c r="L208" s="314"/>
      <c r="M208" s="314"/>
      <c r="N208" s="314"/>
      <c r="O208" s="314"/>
      <c r="P208" s="314"/>
      <c r="Q208" s="314"/>
      <c r="R208" s="314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</row>
    <row r="209" spans="12:28">
      <c r="L209" s="314"/>
      <c r="M209" s="314"/>
      <c r="N209" s="314"/>
      <c r="O209" s="314"/>
      <c r="P209" s="314"/>
      <c r="Q209" s="314"/>
      <c r="R209" s="314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</row>
    <row r="210" spans="12:28">
      <c r="L210" s="313"/>
      <c r="M210" s="313"/>
      <c r="N210" s="313"/>
      <c r="O210" s="313"/>
      <c r="P210" s="313"/>
      <c r="Q210" s="313"/>
      <c r="R210" s="313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</row>
    <row r="211" spans="12:28">
      <c r="L211" s="314"/>
      <c r="M211" s="314"/>
      <c r="N211" s="314"/>
      <c r="O211" s="314"/>
      <c r="P211" s="314"/>
      <c r="Q211" s="314"/>
      <c r="R211" s="314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</row>
    <row r="212" spans="12:28">
      <c r="L212" s="314"/>
      <c r="M212" s="314"/>
      <c r="N212" s="314"/>
      <c r="O212" s="314"/>
      <c r="P212" s="314"/>
      <c r="Q212" s="314"/>
      <c r="R212" s="314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</row>
    <row r="213" spans="12:28">
      <c r="L213" s="313"/>
      <c r="M213" s="313"/>
      <c r="N213" s="313"/>
      <c r="O213" s="313"/>
      <c r="P213" s="313"/>
      <c r="Q213" s="313"/>
      <c r="R213" s="313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</row>
    <row r="214" spans="12:28">
      <c r="L214" s="314"/>
      <c r="M214" s="314"/>
      <c r="N214" s="314"/>
      <c r="O214" s="314"/>
      <c r="P214" s="314"/>
      <c r="Q214" s="314"/>
      <c r="R214" s="314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</row>
    <row r="215" spans="12:28">
      <c r="L215" s="314"/>
      <c r="M215" s="314"/>
      <c r="N215" s="314"/>
      <c r="O215" s="314"/>
      <c r="P215" s="314"/>
      <c r="Q215" s="314"/>
      <c r="R215" s="314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</row>
    <row r="216" spans="12:28">
      <c r="L216" s="313"/>
      <c r="M216" s="313"/>
      <c r="N216" s="313"/>
      <c r="O216" s="313"/>
      <c r="P216" s="313"/>
      <c r="Q216" s="313"/>
      <c r="R216" s="313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</row>
    <row r="217" spans="12:28">
      <c r="L217" s="314"/>
      <c r="M217" s="314"/>
      <c r="N217" s="314"/>
      <c r="O217" s="314"/>
      <c r="P217" s="314"/>
      <c r="Q217" s="314"/>
      <c r="R217" s="314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</row>
    <row r="218" spans="12:28">
      <c r="L218" s="314"/>
      <c r="M218" s="314"/>
      <c r="N218" s="314"/>
      <c r="O218" s="314"/>
      <c r="P218" s="314"/>
      <c r="Q218" s="314"/>
      <c r="R218" s="314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</row>
    <row r="219" spans="12:28">
      <c r="L219" s="313"/>
      <c r="M219" s="313"/>
      <c r="N219" s="313"/>
      <c r="O219" s="313"/>
      <c r="P219" s="313"/>
      <c r="Q219" s="313"/>
      <c r="R219" s="313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</row>
    <row r="220" spans="12:28">
      <c r="L220" s="314"/>
      <c r="M220" s="314"/>
      <c r="N220" s="314"/>
      <c r="O220" s="314"/>
      <c r="P220" s="314"/>
      <c r="Q220" s="314"/>
      <c r="R220" s="314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</row>
    <row r="221" spans="12:28">
      <c r="L221" s="314"/>
      <c r="M221" s="314"/>
      <c r="N221" s="314"/>
      <c r="O221" s="314"/>
      <c r="P221" s="314"/>
      <c r="Q221" s="314"/>
      <c r="R221" s="314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</row>
    <row r="222" spans="12:28">
      <c r="L222" s="313"/>
      <c r="M222" s="313"/>
      <c r="N222" s="313"/>
      <c r="O222" s="313"/>
      <c r="P222" s="313"/>
      <c r="Q222" s="313"/>
      <c r="R222" s="313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</row>
    <row r="223" spans="12:28">
      <c r="L223" s="314"/>
      <c r="M223" s="314"/>
      <c r="N223" s="314"/>
      <c r="O223" s="314"/>
      <c r="P223" s="314"/>
      <c r="Q223" s="314"/>
      <c r="R223" s="314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</row>
    <row r="224" spans="12:28">
      <c r="L224" s="314"/>
      <c r="M224" s="314"/>
      <c r="N224" s="314"/>
      <c r="O224" s="314"/>
      <c r="P224" s="314"/>
      <c r="Q224" s="314"/>
      <c r="R224" s="314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</row>
    <row r="225" spans="12:28">
      <c r="L225" s="313"/>
      <c r="M225" s="313"/>
      <c r="N225" s="313"/>
      <c r="O225" s="313"/>
      <c r="P225" s="313"/>
      <c r="Q225" s="313"/>
      <c r="R225" s="313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</row>
    <row r="226" spans="12:28">
      <c r="L226" s="314"/>
      <c r="M226" s="314"/>
      <c r="N226" s="314"/>
      <c r="O226" s="314"/>
      <c r="P226" s="314"/>
      <c r="Q226" s="314"/>
      <c r="R226" s="314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</row>
    <row r="227" spans="12:28">
      <c r="L227" s="314"/>
      <c r="M227" s="314"/>
      <c r="N227" s="314"/>
      <c r="O227" s="314"/>
      <c r="P227" s="314"/>
      <c r="Q227" s="314"/>
      <c r="R227" s="314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</row>
    <row r="228" spans="12:28">
      <c r="L228" s="313"/>
      <c r="M228" s="313"/>
      <c r="N228" s="313"/>
      <c r="O228" s="313"/>
      <c r="P228" s="313"/>
      <c r="Q228" s="313"/>
      <c r="R228" s="313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</row>
    <row r="229" spans="12:28">
      <c r="L229" s="314"/>
      <c r="M229" s="314"/>
      <c r="N229" s="314"/>
      <c r="O229" s="314"/>
      <c r="P229" s="314"/>
      <c r="Q229" s="314"/>
      <c r="R229" s="314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</row>
    <row r="230" spans="12:28">
      <c r="L230" s="314"/>
      <c r="M230" s="314"/>
      <c r="N230" s="314"/>
      <c r="O230" s="314"/>
      <c r="P230" s="314"/>
      <c r="Q230" s="314"/>
      <c r="R230" s="314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</row>
    <row r="231" spans="12:28">
      <c r="L231" s="313"/>
      <c r="M231" s="313"/>
      <c r="N231" s="313"/>
      <c r="O231" s="313"/>
      <c r="P231" s="313"/>
      <c r="Q231" s="313"/>
      <c r="R231" s="313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</row>
    <row r="232" spans="12:28">
      <c r="L232" s="314"/>
      <c r="M232" s="314"/>
      <c r="N232" s="314"/>
      <c r="O232" s="314"/>
      <c r="P232" s="314"/>
      <c r="Q232" s="314"/>
      <c r="R232" s="314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</row>
    <row r="233" spans="12:28">
      <c r="L233" s="314"/>
      <c r="M233" s="314"/>
      <c r="N233" s="314"/>
      <c r="O233" s="314"/>
      <c r="P233" s="314"/>
      <c r="Q233" s="314"/>
      <c r="R233" s="314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</row>
    <row r="234" spans="12:28">
      <c r="L234" s="313"/>
      <c r="M234" s="313"/>
      <c r="N234" s="313"/>
      <c r="O234" s="313"/>
      <c r="P234" s="313"/>
      <c r="Q234" s="313"/>
      <c r="R234" s="313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</row>
    <row r="235" spans="12:28">
      <c r="L235" s="314"/>
      <c r="M235" s="314"/>
      <c r="N235" s="314"/>
      <c r="O235" s="314"/>
      <c r="P235" s="314"/>
      <c r="Q235" s="314"/>
      <c r="R235" s="314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</row>
    <row r="236" spans="12:28">
      <c r="L236" s="314"/>
      <c r="M236" s="314"/>
      <c r="N236" s="314"/>
      <c r="O236" s="314"/>
      <c r="P236" s="314"/>
      <c r="Q236" s="314"/>
      <c r="R236" s="314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</row>
    <row r="237" spans="12:28">
      <c r="L237" s="313"/>
      <c r="M237" s="313"/>
      <c r="N237" s="313"/>
      <c r="O237" s="313"/>
      <c r="P237" s="313"/>
      <c r="Q237" s="313"/>
      <c r="R237" s="313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</row>
    <row r="238" spans="12:28">
      <c r="L238" s="314"/>
      <c r="M238" s="314"/>
      <c r="N238" s="314"/>
      <c r="O238" s="314"/>
      <c r="P238" s="314"/>
      <c r="Q238" s="314"/>
      <c r="R238" s="314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</row>
    <row r="239" spans="12:28">
      <c r="L239" s="314"/>
      <c r="M239" s="314"/>
      <c r="N239" s="314"/>
      <c r="O239" s="314"/>
      <c r="P239" s="314"/>
      <c r="Q239" s="314"/>
      <c r="R239" s="314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</row>
    <row r="240" spans="12:28">
      <c r="L240" s="313"/>
      <c r="M240" s="313"/>
      <c r="N240" s="313"/>
      <c r="O240" s="313"/>
      <c r="P240" s="313"/>
      <c r="Q240" s="313"/>
      <c r="R240" s="313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</row>
    <row r="241" spans="12:28">
      <c r="L241" s="314"/>
      <c r="M241" s="314"/>
      <c r="N241" s="314"/>
      <c r="O241" s="314"/>
      <c r="P241" s="314"/>
      <c r="Q241" s="314"/>
      <c r="R241" s="314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</row>
    <row r="242" spans="12:28">
      <c r="L242" s="314"/>
      <c r="M242" s="314"/>
      <c r="N242" s="314"/>
      <c r="O242" s="314"/>
      <c r="P242" s="314"/>
      <c r="Q242" s="314"/>
      <c r="R242" s="314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</row>
    <row r="243" spans="12:28">
      <c r="L243" s="313"/>
      <c r="M243" s="313"/>
      <c r="N243" s="313"/>
      <c r="O243" s="313"/>
      <c r="P243" s="313"/>
      <c r="Q243" s="313"/>
      <c r="R243" s="313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</row>
    <row r="244" spans="12:28">
      <c r="L244" s="314"/>
      <c r="M244" s="314"/>
      <c r="N244" s="314"/>
      <c r="O244" s="314"/>
      <c r="P244" s="314"/>
      <c r="Q244" s="314"/>
      <c r="R244" s="314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</row>
    <row r="245" spans="12:28">
      <c r="L245" s="314"/>
      <c r="M245" s="314"/>
      <c r="N245" s="314"/>
      <c r="O245" s="314"/>
      <c r="P245" s="314"/>
      <c r="Q245" s="314"/>
      <c r="R245" s="314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</row>
    <row r="246" spans="12:28">
      <c r="L246" s="313"/>
      <c r="M246" s="313"/>
      <c r="N246" s="313"/>
      <c r="O246" s="313"/>
      <c r="P246" s="313"/>
      <c r="Q246" s="313"/>
      <c r="R246" s="313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</row>
    <row r="247" spans="12:28">
      <c r="L247" s="314"/>
      <c r="M247" s="314"/>
      <c r="N247" s="314"/>
      <c r="O247" s="314"/>
      <c r="P247" s="314"/>
      <c r="Q247" s="314"/>
      <c r="R247" s="314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</row>
    <row r="248" spans="12:28">
      <c r="L248" s="314"/>
      <c r="M248" s="314"/>
      <c r="N248" s="314"/>
      <c r="O248" s="314"/>
      <c r="P248" s="314"/>
      <c r="Q248" s="314"/>
      <c r="R248" s="314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</row>
    <row r="249" spans="12:28">
      <c r="L249" s="313"/>
      <c r="M249" s="313"/>
      <c r="N249" s="313"/>
      <c r="O249" s="313"/>
      <c r="P249" s="313"/>
      <c r="Q249" s="313"/>
      <c r="R249" s="313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</row>
    <row r="250" spans="12:28">
      <c r="L250" s="314"/>
      <c r="M250" s="314"/>
      <c r="N250" s="314"/>
      <c r="O250" s="314"/>
      <c r="P250" s="314"/>
      <c r="Q250" s="314"/>
      <c r="R250" s="314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</row>
    <row r="251" spans="12:28">
      <c r="L251" s="314"/>
      <c r="M251" s="314"/>
      <c r="N251" s="314"/>
      <c r="O251" s="314"/>
      <c r="P251" s="314"/>
      <c r="Q251" s="314"/>
      <c r="R251" s="314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</row>
    <row r="252" spans="12:28">
      <c r="L252" s="313"/>
      <c r="M252" s="313"/>
      <c r="N252" s="313"/>
      <c r="O252" s="313"/>
      <c r="P252" s="313"/>
      <c r="Q252" s="313"/>
      <c r="R252" s="313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</row>
    <row r="253" spans="12:28">
      <c r="L253" s="314"/>
      <c r="M253" s="314"/>
      <c r="N253" s="314"/>
      <c r="O253" s="314"/>
      <c r="P253" s="314"/>
      <c r="Q253" s="314"/>
      <c r="R253" s="314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</row>
    <row r="254" spans="12:28">
      <c r="L254" s="314"/>
      <c r="M254" s="314"/>
      <c r="N254" s="314"/>
      <c r="O254" s="314"/>
      <c r="P254" s="314"/>
      <c r="Q254" s="314"/>
      <c r="R254" s="314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</row>
    <row r="255" spans="12:28">
      <c r="L255" s="313"/>
      <c r="M255" s="313"/>
      <c r="N255" s="313"/>
      <c r="O255" s="313"/>
      <c r="P255" s="313"/>
      <c r="Q255" s="313"/>
      <c r="R255" s="313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</row>
    <row r="256" spans="12:28">
      <c r="L256" s="314"/>
      <c r="M256" s="314"/>
      <c r="N256" s="314"/>
      <c r="O256" s="314"/>
      <c r="P256" s="314"/>
      <c r="Q256" s="314"/>
      <c r="R256" s="314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</row>
    <row r="257" spans="12:28">
      <c r="L257" s="314"/>
      <c r="M257" s="314"/>
      <c r="N257" s="314"/>
      <c r="O257" s="314"/>
      <c r="P257" s="314"/>
      <c r="Q257" s="314"/>
      <c r="R257" s="314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</row>
    <row r="258" spans="12:28">
      <c r="L258" s="313"/>
      <c r="M258" s="313"/>
      <c r="N258" s="313"/>
      <c r="O258" s="313"/>
      <c r="P258" s="313"/>
      <c r="Q258" s="313"/>
      <c r="R258" s="313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</row>
    <row r="259" spans="12:28">
      <c r="L259" s="314"/>
      <c r="M259" s="314"/>
      <c r="N259" s="314"/>
      <c r="O259" s="314"/>
      <c r="P259" s="314"/>
      <c r="Q259" s="314"/>
      <c r="R259" s="314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</row>
    <row r="260" spans="12:28">
      <c r="L260" s="314"/>
      <c r="M260" s="314"/>
      <c r="N260" s="314"/>
      <c r="O260" s="314"/>
      <c r="P260" s="314"/>
      <c r="Q260" s="314"/>
      <c r="R260" s="314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</row>
    <row r="261" spans="12:28">
      <c r="L261" s="313"/>
      <c r="M261" s="313"/>
      <c r="N261" s="313"/>
      <c r="O261" s="313"/>
      <c r="P261" s="313"/>
      <c r="Q261" s="313"/>
      <c r="R261" s="313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</row>
    <row r="262" spans="12:28">
      <c r="L262" s="314"/>
      <c r="M262" s="314"/>
      <c r="N262" s="314"/>
      <c r="O262" s="314"/>
      <c r="P262" s="314"/>
      <c r="Q262" s="314"/>
      <c r="R262" s="314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</row>
    <row r="263" spans="12:28">
      <c r="L263" s="314"/>
      <c r="M263" s="314"/>
      <c r="N263" s="314"/>
      <c r="O263" s="314"/>
      <c r="P263" s="314"/>
      <c r="Q263" s="314"/>
      <c r="R263" s="314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</row>
    <row r="264" spans="12:28">
      <c r="L264" s="313"/>
      <c r="M264" s="313"/>
      <c r="N264" s="313"/>
      <c r="O264" s="313"/>
      <c r="P264" s="313"/>
      <c r="Q264" s="313"/>
      <c r="R264" s="313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</row>
    <row r="265" spans="12:28">
      <c r="L265" s="314"/>
      <c r="M265" s="314"/>
      <c r="N265" s="314"/>
      <c r="O265" s="314"/>
      <c r="P265" s="314"/>
      <c r="Q265" s="314"/>
      <c r="R265" s="314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</row>
    <row r="266" spans="12:28">
      <c r="L266" s="314"/>
      <c r="M266" s="314"/>
      <c r="N266" s="314"/>
      <c r="O266" s="314"/>
      <c r="P266" s="314"/>
      <c r="Q266" s="314"/>
      <c r="R266" s="314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</row>
    <row r="267" spans="12:28">
      <c r="L267" s="313"/>
      <c r="M267" s="313"/>
      <c r="N267" s="313"/>
      <c r="O267" s="313"/>
      <c r="P267" s="313"/>
      <c r="Q267" s="313"/>
      <c r="R267" s="313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</row>
    <row r="268" spans="12:28">
      <c r="L268" s="314"/>
      <c r="M268" s="314"/>
      <c r="N268" s="314"/>
      <c r="O268" s="314"/>
      <c r="P268" s="314"/>
      <c r="Q268" s="314"/>
      <c r="R268" s="314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</row>
    <row r="269" spans="12:28">
      <c r="L269" s="314"/>
      <c r="M269" s="314"/>
      <c r="N269" s="314"/>
      <c r="O269" s="314"/>
      <c r="P269" s="314"/>
      <c r="Q269" s="314"/>
      <c r="R269" s="314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</row>
    <row r="270" spans="12:28">
      <c r="L270" s="313"/>
      <c r="M270" s="313"/>
      <c r="N270" s="313"/>
      <c r="O270" s="313"/>
      <c r="P270" s="313"/>
      <c r="Q270" s="313"/>
      <c r="R270" s="313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</row>
    <row r="271" spans="12:28">
      <c r="L271" s="314"/>
      <c r="M271" s="314"/>
      <c r="N271" s="314"/>
      <c r="O271" s="314"/>
      <c r="P271" s="314"/>
      <c r="Q271" s="314"/>
      <c r="R271" s="314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</row>
    <row r="272" spans="12:28">
      <c r="L272" s="314"/>
      <c r="M272" s="314"/>
      <c r="N272" s="314"/>
      <c r="O272" s="314"/>
      <c r="P272" s="314"/>
      <c r="Q272" s="314"/>
      <c r="R272" s="314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</row>
    <row r="273" spans="12:28">
      <c r="L273" s="313"/>
      <c r="M273" s="313"/>
      <c r="N273" s="313"/>
      <c r="O273" s="313"/>
      <c r="P273" s="313"/>
      <c r="Q273" s="313"/>
      <c r="R273" s="313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</row>
    <row r="274" spans="12:28">
      <c r="L274" s="314"/>
      <c r="M274" s="314"/>
      <c r="N274" s="314"/>
      <c r="O274" s="314"/>
      <c r="P274" s="314"/>
      <c r="Q274" s="314"/>
      <c r="R274" s="314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</row>
    <row r="275" spans="12:28">
      <c r="L275" s="314"/>
      <c r="M275" s="314"/>
      <c r="N275" s="314"/>
      <c r="O275" s="314"/>
      <c r="P275" s="314"/>
      <c r="Q275" s="314"/>
      <c r="R275" s="314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</row>
  </sheetData>
  <mergeCells count="22">
    <mergeCell ref="A11:G11"/>
    <mergeCell ref="A33:G33"/>
    <mergeCell ref="A55:G55"/>
    <mergeCell ref="A8:A9"/>
    <mergeCell ref="B8:B9"/>
    <mergeCell ref="D8:D9"/>
    <mergeCell ref="A10:G10"/>
    <mergeCell ref="A74:G74"/>
    <mergeCell ref="A101:G101"/>
    <mergeCell ref="A178:G178"/>
    <mergeCell ref="A179:G179"/>
    <mergeCell ref="A102:G102"/>
    <mergeCell ref="A117:G117"/>
    <mergeCell ref="A165:G165"/>
    <mergeCell ref="A7:G7"/>
    <mergeCell ref="A1:G1"/>
    <mergeCell ref="K1:N1"/>
    <mergeCell ref="A2:G2"/>
    <mergeCell ref="K2:N6"/>
    <mergeCell ref="A3:G3"/>
    <mergeCell ref="D4:G4"/>
    <mergeCell ref="D5:G5"/>
  </mergeCells>
  <hyperlinks>
    <hyperlink ref="A11:G11" r:id="rId1" display="Саморезы по дереву"/>
    <hyperlink ref="A33:G33" r:id="rId2" display=" Саморезы для гипсокартона"/>
    <hyperlink ref="A179:G179" r:id="rId3" display="Нагель шуруп по бетону"/>
    <hyperlink ref="A102:G102" r:id="rId4" display="Анкера рамные"/>
    <hyperlink ref="A117:G117" r:id="rId5" display="Анкер болт с гайкой"/>
  </hyperlinks>
  <pageMargins left="0.06" right="0.11" top="0.23" bottom="0.15" header="0.13" footer="0.09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Фурнит</vt:lpstr>
      <vt:lpstr>Замки  </vt:lpstr>
      <vt:lpstr>Хозяйств</vt:lpstr>
      <vt:lpstr>Инстументы</vt:lpstr>
      <vt:lpstr>Мебель для отдыха</vt:lpstr>
      <vt:lpstr>Сантехника</vt:lpstr>
      <vt:lpstr>Метизы</vt:lpstr>
      <vt:lpstr>'Замки  '!Заголовки_для_печати</vt:lpstr>
      <vt:lpstr>Инстументы!Заголовки_для_печати</vt:lpstr>
      <vt:lpstr>'Мебель для отдыха'!Заголовки_для_печати</vt:lpstr>
      <vt:lpstr>Фурнит!Заголовки_для_печати</vt:lpstr>
      <vt:lpstr>Хозяйств!Заголовки_для_печати</vt:lpstr>
      <vt:lpstr>'Замки  '!Область_печати</vt:lpstr>
      <vt:lpstr>Инстументы!Область_печати</vt:lpstr>
      <vt:lpstr>'Мебель для отдыха'!Область_печати</vt:lpstr>
      <vt:lpstr>Метизы!Область_печати</vt:lpstr>
      <vt:lpstr>Сантехника!Область_печати</vt:lpstr>
      <vt:lpstr>Фурнит!Область_печати</vt:lpstr>
      <vt:lpstr>Хозяйств!Область_печати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aleks683@outlook.com</cp:lastModifiedBy>
  <cp:lastPrinted>2016-01-29T12:17:15Z</cp:lastPrinted>
  <dcterms:created xsi:type="dcterms:W3CDTF">2014-07-23T10:23:16Z</dcterms:created>
  <dcterms:modified xsi:type="dcterms:W3CDTF">2018-11-02T23:19:18Z</dcterms:modified>
</cp:coreProperties>
</file>